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유대준\Desktop\"/>
    </mc:Choice>
  </mc:AlternateContent>
  <bookViews>
    <workbookView xWindow="0" yWindow="120" windowWidth="19200" windowHeight="6870"/>
  </bookViews>
  <sheets>
    <sheet name="편성통계(학과미작성)" sheetId="63" r:id="rId1"/>
    <sheet name="편성표(학과작성)" sheetId="52" r:id="rId2"/>
  </sheets>
  <definedNames>
    <definedName name="_xlnm.Print_Area" localSheetId="0">'편성통계(학과미작성)'!$B$2:$AY$31</definedName>
    <definedName name="_xlnm.Print_Area" localSheetId="1">'편성표(학과작성)'!$B$2:$AY$233</definedName>
  </definedNames>
  <calcPr calcId="162913"/>
</workbook>
</file>

<file path=xl/calcChain.xml><?xml version="1.0" encoding="utf-8"?>
<calcChain xmlns="http://schemas.openxmlformats.org/spreadsheetml/2006/main">
  <c r="AA34" i="63" l="1"/>
  <c r="W34" i="63"/>
  <c r="S34" i="63"/>
  <c r="O34" i="63"/>
  <c r="AA32" i="63"/>
  <c r="W32" i="63"/>
  <c r="S32" i="63"/>
  <c r="O32" i="63"/>
  <c r="AB34" i="63"/>
  <c r="X34" i="63"/>
  <c r="T34" i="63"/>
  <c r="P34" i="63"/>
  <c r="AB32" i="63"/>
  <c r="X32" i="63"/>
  <c r="T32" i="63"/>
  <c r="P32" i="63"/>
  <c r="BC13" i="63"/>
  <c r="M29" i="52" l="1"/>
  <c r="AB44" i="52" l="1"/>
  <c r="Y44" i="52"/>
  <c r="V44" i="52"/>
  <c r="S44" i="52"/>
  <c r="P44" i="52"/>
  <c r="M44" i="52"/>
  <c r="V37" i="52"/>
  <c r="S37" i="52"/>
  <c r="P37" i="52"/>
  <c r="M37" i="52"/>
  <c r="BB13" i="52" l="1"/>
  <c r="AY40" i="52" l="1"/>
  <c r="AX40" i="52"/>
  <c r="AT40" i="52"/>
  <c r="AQ40" i="52"/>
  <c r="AN40" i="52"/>
  <c r="AK40" i="52"/>
  <c r="AH40" i="52"/>
  <c r="AE40" i="52"/>
  <c r="AB40" i="52"/>
  <c r="Y40" i="52"/>
  <c r="V40" i="52"/>
  <c r="S40" i="52"/>
  <c r="P40" i="52"/>
  <c r="M40" i="52"/>
  <c r="AY39" i="52"/>
  <c r="AX39" i="52"/>
  <c r="AT39" i="52"/>
  <c r="AQ39" i="52"/>
  <c r="AN39" i="52"/>
  <c r="AK39" i="52"/>
  <c r="AH39" i="52"/>
  <c r="AE39" i="52"/>
  <c r="AB39" i="52"/>
  <c r="Y39" i="52"/>
  <c r="V39" i="52"/>
  <c r="S39" i="52"/>
  <c r="P39" i="52"/>
  <c r="M39" i="52"/>
  <c r="AY213" i="52"/>
  <c r="AX213" i="52"/>
  <c r="AT213" i="52"/>
  <c r="AQ213" i="52"/>
  <c r="AN213" i="52"/>
  <c r="AK213" i="52"/>
  <c r="AH213" i="52"/>
  <c r="AE213" i="52"/>
  <c r="AB213" i="52"/>
  <c r="Y213" i="52"/>
  <c r="V213" i="52"/>
  <c r="S213" i="52"/>
  <c r="P213" i="52"/>
  <c r="M213" i="52"/>
  <c r="AY212" i="52"/>
  <c r="AX212" i="52"/>
  <c r="AT212" i="52"/>
  <c r="AQ212" i="52"/>
  <c r="AN212" i="52"/>
  <c r="AK212" i="52"/>
  <c r="AH212" i="52"/>
  <c r="AE212" i="52"/>
  <c r="AB212" i="52"/>
  <c r="Y212" i="52"/>
  <c r="V212" i="52"/>
  <c r="S212" i="52"/>
  <c r="P212" i="52"/>
  <c r="M212" i="52"/>
  <c r="AY211" i="52"/>
  <c r="AX211" i="52"/>
  <c r="AT211" i="52"/>
  <c r="AQ211" i="52"/>
  <c r="AN211" i="52"/>
  <c r="AK211" i="52"/>
  <c r="AH211" i="52"/>
  <c r="AE211" i="52"/>
  <c r="AB211" i="52"/>
  <c r="Y211" i="52"/>
  <c r="V211" i="52"/>
  <c r="S211" i="52"/>
  <c r="P211" i="52"/>
  <c r="M211" i="52"/>
  <c r="AY210" i="52"/>
  <c r="AX210" i="52"/>
  <c r="AT210" i="52"/>
  <c r="AQ210" i="52"/>
  <c r="AN210" i="52"/>
  <c r="AK210" i="52"/>
  <c r="AH210" i="52"/>
  <c r="AE210" i="52"/>
  <c r="AB210" i="52"/>
  <c r="Y210" i="52"/>
  <c r="V210" i="52"/>
  <c r="S210" i="52"/>
  <c r="P210" i="52"/>
  <c r="M210" i="52"/>
  <c r="AY209" i="52"/>
  <c r="AX209" i="52"/>
  <c r="AT209" i="52"/>
  <c r="AQ209" i="52"/>
  <c r="AN209" i="52"/>
  <c r="AK209" i="52"/>
  <c r="AH209" i="52"/>
  <c r="AE209" i="52"/>
  <c r="AB209" i="52"/>
  <c r="Y209" i="52"/>
  <c r="V209" i="52"/>
  <c r="S209" i="52"/>
  <c r="P209" i="52"/>
  <c r="M209" i="52"/>
  <c r="AY208" i="52"/>
  <c r="AX208" i="52"/>
  <c r="AT208" i="52"/>
  <c r="AQ208" i="52"/>
  <c r="AN208" i="52"/>
  <c r="AK208" i="52"/>
  <c r="AH208" i="52"/>
  <c r="AE208" i="52"/>
  <c r="AB208" i="52"/>
  <c r="Y208" i="52"/>
  <c r="V208" i="52"/>
  <c r="S208" i="52"/>
  <c r="P208" i="52"/>
  <c r="M208" i="52"/>
  <c r="AY207" i="52"/>
  <c r="AX207" i="52"/>
  <c r="AT207" i="52"/>
  <c r="AQ207" i="52"/>
  <c r="AN207" i="52"/>
  <c r="AK207" i="52"/>
  <c r="AH207" i="52"/>
  <c r="AE207" i="52"/>
  <c r="AB207" i="52"/>
  <c r="Y207" i="52"/>
  <c r="V207" i="52"/>
  <c r="S207" i="52"/>
  <c r="P207" i="52"/>
  <c r="M207" i="52"/>
  <c r="AY206" i="52"/>
  <c r="AX206" i="52"/>
  <c r="AT206" i="52"/>
  <c r="AQ206" i="52"/>
  <c r="AN206" i="52"/>
  <c r="AK206" i="52"/>
  <c r="AH206" i="52"/>
  <c r="AE206" i="52"/>
  <c r="AB206" i="52"/>
  <c r="Y206" i="52"/>
  <c r="V206" i="52"/>
  <c r="S206" i="52"/>
  <c r="P206" i="52"/>
  <c r="M206" i="52"/>
  <c r="AY205" i="52"/>
  <c r="AX205" i="52"/>
  <c r="AT205" i="52"/>
  <c r="AQ205" i="52"/>
  <c r="AN205" i="52"/>
  <c r="AK205" i="52"/>
  <c r="AH205" i="52"/>
  <c r="AE205" i="52"/>
  <c r="AB205" i="52"/>
  <c r="Y205" i="52"/>
  <c r="V205" i="52"/>
  <c r="S205" i="52"/>
  <c r="P205" i="52"/>
  <c r="M205" i="52"/>
  <c r="AY204" i="52"/>
  <c r="AX204" i="52"/>
  <c r="AT204" i="52"/>
  <c r="AQ204" i="52"/>
  <c r="AN204" i="52"/>
  <c r="AK204" i="52"/>
  <c r="AH204" i="52"/>
  <c r="AE204" i="52"/>
  <c r="AB204" i="52"/>
  <c r="Y204" i="52"/>
  <c r="V204" i="52"/>
  <c r="S204" i="52"/>
  <c r="P204" i="52"/>
  <c r="M204" i="52"/>
  <c r="AY203" i="52"/>
  <c r="AX203" i="52"/>
  <c r="AT203" i="52"/>
  <c r="AQ203" i="52"/>
  <c r="AN203" i="52"/>
  <c r="AK203" i="52"/>
  <c r="AH203" i="52"/>
  <c r="AE203" i="52"/>
  <c r="AB203" i="52"/>
  <c r="Y203" i="52"/>
  <c r="V203" i="52"/>
  <c r="S203" i="52"/>
  <c r="P203" i="52"/>
  <c r="M203" i="52"/>
  <c r="AY202" i="52"/>
  <c r="AX202" i="52"/>
  <c r="AT202" i="52"/>
  <c r="AQ202" i="52"/>
  <c r="AN202" i="52"/>
  <c r="AK202" i="52"/>
  <c r="AH202" i="52"/>
  <c r="AE202" i="52"/>
  <c r="AB202" i="52"/>
  <c r="Y202" i="52"/>
  <c r="V202" i="52"/>
  <c r="S202" i="52"/>
  <c r="P202" i="52"/>
  <c r="M202" i="52"/>
  <c r="AY201" i="52"/>
  <c r="AX201" i="52"/>
  <c r="AT201" i="52"/>
  <c r="AQ201" i="52"/>
  <c r="AN201" i="52"/>
  <c r="AK201" i="52"/>
  <c r="AH201" i="52"/>
  <c r="AE201" i="52"/>
  <c r="AB201" i="52"/>
  <c r="Y201" i="52"/>
  <c r="V201" i="52"/>
  <c r="S201" i="52"/>
  <c r="P201" i="52"/>
  <c r="M201" i="52"/>
  <c r="AY200" i="52"/>
  <c r="AX200" i="52"/>
  <c r="AT200" i="52"/>
  <c r="AQ200" i="52"/>
  <c r="AN200" i="52"/>
  <c r="AK200" i="52"/>
  <c r="AH200" i="52"/>
  <c r="AE200" i="52"/>
  <c r="AB200" i="52"/>
  <c r="Y200" i="52"/>
  <c r="V200" i="52"/>
  <c r="S200" i="52"/>
  <c r="P200" i="52"/>
  <c r="M200" i="52"/>
  <c r="AY199" i="52"/>
  <c r="AX199" i="52"/>
  <c r="AT199" i="52"/>
  <c r="AQ199" i="52"/>
  <c r="AN199" i="52"/>
  <c r="AK199" i="52"/>
  <c r="AH199" i="52"/>
  <c r="AE199" i="52"/>
  <c r="AB199" i="52"/>
  <c r="Y199" i="52"/>
  <c r="V199" i="52"/>
  <c r="S199" i="52"/>
  <c r="P199" i="52"/>
  <c r="M199" i="52"/>
  <c r="AY197" i="52"/>
  <c r="AX197" i="52"/>
  <c r="AT197" i="52"/>
  <c r="AQ197" i="52"/>
  <c r="AN197" i="52"/>
  <c r="AK197" i="52"/>
  <c r="AH197" i="52"/>
  <c r="AE197" i="52"/>
  <c r="AB197" i="52"/>
  <c r="Y197" i="52"/>
  <c r="V197" i="52"/>
  <c r="S197" i="52"/>
  <c r="P197" i="52"/>
  <c r="M197" i="52"/>
  <c r="AY196" i="52"/>
  <c r="AX196" i="52"/>
  <c r="AT196" i="52"/>
  <c r="AQ196" i="52"/>
  <c r="AN196" i="52"/>
  <c r="AK196" i="52"/>
  <c r="AH196" i="52"/>
  <c r="AE196" i="52"/>
  <c r="AB196" i="52"/>
  <c r="Y196" i="52"/>
  <c r="V196" i="52"/>
  <c r="S196" i="52"/>
  <c r="P196" i="52"/>
  <c r="M196" i="52"/>
  <c r="AY195" i="52"/>
  <c r="AX195" i="52"/>
  <c r="AT195" i="52"/>
  <c r="AQ195" i="52"/>
  <c r="AN195" i="52"/>
  <c r="AK195" i="52"/>
  <c r="AH195" i="52"/>
  <c r="AE195" i="52"/>
  <c r="AB195" i="52"/>
  <c r="Y195" i="52"/>
  <c r="V195" i="52"/>
  <c r="S195" i="52"/>
  <c r="P195" i="52"/>
  <c r="M195" i="52"/>
  <c r="AY194" i="52"/>
  <c r="AX194" i="52"/>
  <c r="AT194" i="52"/>
  <c r="AQ194" i="52"/>
  <c r="AN194" i="52"/>
  <c r="AK194" i="52"/>
  <c r="AH194" i="52"/>
  <c r="AE194" i="52"/>
  <c r="AB194" i="52"/>
  <c r="Y194" i="52"/>
  <c r="V194" i="52"/>
  <c r="S194" i="52"/>
  <c r="P194" i="52"/>
  <c r="M194" i="52"/>
  <c r="AY193" i="52"/>
  <c r="AX193" i="52"/>
  <c r="AT193" i="52"/>
  <c r="AQ193" i="52"/>
  <c r="AN193" i="52"/>
  <c r="AK193" i="52"/>
  <c r="AH193" i="52"/>
  <c r="AE193" i="52"/>
  <c r="AB193" i="52"/>
  <c r="Y193" i="52"/>
  <c r="V193" i="52"/>
  <c r="S193" i="52"/>
  <c r="P193" i="52"/>
  <c r="M193" i="52"/>
  <c r="AY192" i="52"/>
  <c r="AX192" i="52"/>
  <c r="AT192" i="52"/>
  <c r="AQ192" i="52"/>
  <c r="AN192" i="52"/>
  <c r="AK192" i="52"/>
  <c r="AH192" i="52"/>
  <c r="AE192" i="52"/>
  <c r="AB192" i="52"/>
  <c r="Y192" i="52"/>
  <c r="V192" i="52"/>
  <c r="S192" i="52"/>
  <c r="P192" i="52"/>
  <c r="M192" i="52"/>
  <c r="AY191" i="52"/>
  <c r="AX191" i="52"/>
  <c r="AT191" i="52"/>
  <c r="AQ191" i="52"/>
  <c r="AN191" i="52"/>
  <c r="AK191" i="52"/>
  <c r="AH191" i="52"/>
  <c r="AE191" i="52"/>
  <c r="AB191" i="52"/>
  <c r="Y191" i="52"/>
  <c r="V191" i="52"/>
  <c r="S191" i="52"/>
  <c r="P191" i="52"/>
  <c r="M191" i="52"/>
  <c r="AY190" i="52"/>
  <c r="AX190" i="52"/>
  <c r="AT190" i="52"/>
  <c r="AQ190" i="52"/>
  <c r="AN190" i="52"/>
  <c r="AK190" i="52"/>
  <c r="AH190" i="52"/>
  <c r="AE190" i="52"/>
  <c r="AB190" i="52"/>
  <c r="Y190" i="52"/>
  <c r="V190" i="52"/>
  <c r="S190" i="52"/>
  <c r="P190" i="52"/>
  <c r="M190" i="52"/>
  <c r="AY189" i="52"/>
  <c r="AX189" i="52"/>
  <c r="AT189" i="52"/>
  <c r="AQ189" i="52"/>
  <c r="AN189" i="52"/>
  <c r="AK189" i="52"/>
  <c r="AH189" i="52"/>
  <c r="AE189" i="52"/>
  <c r="AB189" i="52"/>
  <c r="Y189" i="52"/>
  <c r="V189" i="52"/>
  <c r="S189" i="52"/>
  <c r="P189" i="52"/>
  <c r="M189" i="52"/>
  <c r="AY188" i="52"/>
  <c r="AX188" i="52"/>
  <c r="AT188" i="52"/>
  <c r="AQ188" i="52"/>
  <c r="AN188" i="52"/>
  <c r="AK188" i="52"/>
  <c r="AH188" i="52"/>
  <c r="AE188" i="52"/>
  <c r="AB188" i="52"/>
  <c r="Y188" i="52"/>
  <c r="V188" i="52"/>
  <c r="S188" i="52"/>
  <c r="P188" i="52"/>
  <c r="M188" i="52"/>
  <c r="AY170" i="52"/>
  <c r="AX170" i="52"/>
  <c r="AT170" i="52"/>
  <c r="AQ170" i="52"/>
  <c r="AN170" i="52"/>
  <c r="AK170" i="52"/>
  <c r="AH170" i="52"/>
  <c r="AE170" i="52"/>
  <c r="AB170" i="52"/>
  <c r="Y170" i="52"/>
  <c r="V170" i="52"/>
  <c r="S170" i="52"/>
  <c r="P170" i="52"/>
  <c r="M170" i="52"/>
  <c r="AY169" i="52"/>
  <c r="AX169" i="52"/>
  <c r="AT169" i="52"/>
  <c r="AQ169" i="52"/>
  <c r="AN169" i="52"/>
  <c r="AK169" i="52"/>
  <c r="AH169" i="52"/>
  <c r="AE169" i="52"/>
  <c r="AB169" i="52"/>
  <c r="Y169" i="52"/>
  <c r="V169" i="52"/>
  <c r="S169" i="52"/>
  <c r="P169" i="52"/>
  <c r="M169" i="52"/>
  <c r="AY168" i="52"/>
  <c r="AX168" i="52"/>
  <c r="AT168" i="52"/>
  <c r="AQ168" i="52"/>
  <c r="AN168" i="52"/>
  <c r="AK168" i="52"/>
  <c r="AH168" i="52"/>
  <c r="AE168" i="52"/>
  <c r="AB168" i="52"/>
  <c r="Y168" i="52"/>
  <c r="V168" i="52"/>
  <c r="S168" i="52"/>
  <c r="P168" i="52"/>
  <c r="M168" i="52"/>
  <c r="AY167" i="52"/>
  <c r="AX167" i="52"/>
  <c r="AT167" i="52"/>
  <c r="AQ167" i="52"/>
  <c r="AN167" i="52"/>
  <c r="AK167" i="52"/>
  <c r="AH167" i="52"/>
  <c r="AE167" i="52"/>
  <c r="AB167" i="52"/>
  <c r="Y167" i="52"/>
  <c r="V167" i="52"/>
  <c r="S167" i="52"/>
  <c r="P167" i="52"/>
  <c r="M167" i="52"/>
  <c r="AY166" i="52"/>
  <c r="AX166" i="52"/>
  <c r="AT166" i="52"/>
  <c r="AQ166" i="52"/>
  <c r="AN166" i="52"/>
  <c r="AK166" i="52"/>
  <c r="AH166" i="52"/>
  <c r="AE166" i="52"/>
  <c r="AB166" i="52"/>
  <c r="Y166" i="52"/>
  <c r="V166" i="52"/>
  <c r="S166" i="52"/>
  <c r="P166" i="52"/>
  <c r="M166" i="52"/>
  <c r="AY165" i="52"/>
  <c r="AX165" i="52"/>
  <c r="AT165" i="52"/>
  <c r="AQ165" i="52"/>
  <c r="AN165" i="52"/>
  <c r="AK165" i="52"/>
  <c r="AH165" i="52"/>
  <c r="AE165" i="52"/>
  <c r="AB165" i="52"/>
  <c r="Y165" i="52"/>
  <c r="V165" i="52"/>
  <c r="S165" i="52"/>
  <c r="P165" i="52"/>
  <c r="M165" i="52"/>
  <c r="AY164" i="52"/>
  <c r="AX164" i="52"/>
  <c r="AT164" i="52"/>
  <c r="AQ164" i="52"/>
  <c r="AN164" i="52"/>
  <c r="AK164" i="52"/>
  <c r="AH164" i="52"/>
  <c r="AE164" i="52"/>
  <c r="AB164" i="52"/>
  <c r="Y164" i="52"/>
  <c r="V164" i="52"/>
  <c r="S164" i="52"/>
  <c r="P164" i="52"/>
  <c r="M164" i="52"/>
  <c r="AY163" i="52"/>
  <c r="AX163" i="52"/>
  <c r="AT163" i="52"/>
  <c r="AQ163" i="52"/>
  <c r="AN163" i="52"/>
  <c r="AK163" i="52"/>
  <c r="AH163" i="52"/>
  <c r="AE163" i="52"/>
  <c r="AB163" i="52"/>
  <c r="Y163" i="52"/>
  <c r="V163" i="52"/>
  <c r="S163" i="52"/>
  <c r="P163" i="52"/>
  <c r="M163" i="52"/>
  <c r="AY162" i="52"/>
  <c r="AX162" i="52"/>
  <c r="AT162" i="52"/>
  <c r="AQ162" i="52"/>
  <c r="AN162" i="52"/>
  <c r="AK162" i="52"/>
  <c r="AH162" i="52"/>
  <c r="AE162" i="52"/>
  <c r="AB162" i="52"/>
  <c r="Y162" i="52"/>
  <c r="V162" i="52"/>
  <c r="S162" i="52"/>
  <c r="P162" i="52"/>
  <c r="M162" i="52"/>
  <c r="AY161" i="52"/>
  <c r="AX161" i="52"/>
  <c r="AT161" i="52"/>
  <c r="AQ161" i="52"/>
  <c r="AN161" i="52"/>
  <c r="AK161" i="52"/>
  <c r="AH161" i="52"/>
  <c r="AE161" i="52"/>
  <c r="AB161" i="52"/>
  <c r="Y161" i="52"/>
  <c r="V161" i="52"/>
  <c r="S161" i="52"/>
  <c r="P161" i="52"/>
  <c r="M161" i="52"/>
  <c r="AY160" i="52"/>
  <c r="AX160" i="52"/>
  <c r="AT160" i="52"/>
  <c r="AQ160" i="52"/>
  <c r="AN160" i="52"/>
  <c r="AK160" i="52"/>
  <c r="AH160" i="52"/>
  <c r="AE160" i="52"/>
  <c r="AB160" i="52"/>
  <c r="Y160" i="52"/>
  <c r="V160" i="52"/>
  <c r="S160" i="52"/>
  <c r="P160" i="52"/>
  <c r="M160" i="52"/>
  <c r="AY159" i="52"/>
  <c r="AX159" i="52"/>
  <c r="AT159" i="52"/>
  <c r="AQ159" i="52"/>
  <c r="AN159" i="52"/>
  <c r="AK159" i="52"/>
  <c r="AH159" i="52"/>
  <c r="AE159" i="52"/>
  <c r="AB159" i="52"/>
  <c r="Y159" i="52"/>
  <c r="V159" i="52"/>
  <c r="S159" i="52"/>
  <c r="P159" i="52"/>
  <c r="M159" i="52"/>
  <c r="AY158" i="52"/>
  <c r="AX158" i="52"/>
  <c r="AT158" i="52"/>
  <c r="AQ158" i="52"/>
  <c r="AN158" i="52"/>
  <c r="AK158" i="52"/>
  <c r="AH158" i="52"/>
  <c r="AE158" i="52"/>
  <c r="AB158" i="52"/>
  <c r="Y158" i="52"/>
  <c r="V158" i="52"/>
  <c r="S158" i="52"/>
  <c r="P158" i="52"/>
  <c r="M158" i="52"/>
  <c r="AY157" i="52"/>
  <c r="AX157" i="52"/>
  <c r="AT157" i="52"/>
  <c r="AQ157" i="52"/>
  <c r="AN157" i="52"/>
  <c r="AK157" i="52"/>
  <c r="AH157" i="52"/>
  <c r="AE157" i="52"/>
  <c r="AB157" i="52"/>
  <c r="Y157" i="52"/>
  <c r="V157" i="52"/>
  <c r="S157" i="52"/>
  <c r="P157" i="52"/>
  <c r="M157" i="52"/>
  <c r="AY156" i="52"/>
  <c r="AX156" i="52"/>
  <c r="AT156" i="52"/>
  <c r="AQ156" i="52"/>
  <c r="AN156" i="52"/>
  <c r="AK156" i="52"/>
  <c r="AH156" i="52"/>
  <c r="AE156" i="52"/>
  <c r="AB156" i="52"/>
  <c r="Y156" i="52"/>
  <c r="V156" i="52"/>
  <c r="S156" i="52"/>
  <c r="P156" i="52"/>
  <c r="M156" i="52"/>
  <c r="AY172" i="52"/>
  <c r="AX172" i="52"/>
  <c r="AT172" i="52"/>
  <c r="AQ172" i="52"/>
  <c r="AN172" i="52"/>
  <c r="AK172" i="52"/>
  <c r="AH172" i="52"/>
  <c r="AE172" i="52"/>
  <c r="AB172" i="52"/>
  <c r="Y172" i="52"/>
  <c r="V172" i="52"/>
  <c r="S172" i="52"/>
  <c r="P172" i="52"/>
  <c r="M172" i="52"/>
  <c r="AY171" i="52"/>
  <c r="AX171" i="52"/>
  <c r="AT171" i="52"/>
  <c r="AQ171" i="52"/>
  <c r="AN171" i="52"/>
  <c r="AK171" i="52"/>
  <c r="AH171" i="52"/>
  <c r="AE171" i="52"/>
  <c r="AB171" i="52"/>
  <c r="Y171" i="52"/>
  <c r="V171" i="52"/>
  <c r="S171" i="52"/>
  <c r="P171" i="52"/>
  <c r="M171" i="52"/>
  <c r="AY155" i="52"/>
  <c r="AX155" i="52"/>
  <c r="AT155" i="52"/>
  <c r="AQ155" i="52"/>
  <c r="AN155" i="52"/>
  <c r="AK155" i="52"/>
  <c r="AH155" i="52"/>
  <c r="AE155" i="52"/>
  <c r="AB155" i="52"/>
  <c r="Y155" i="52"/>
  <c r="V155" i="52"/>
  <c r="S155" i="52"/>
  <c r="P155" i="52"/>
  <c r="M155" i="52"/>
  <c r="AY154" i="52"/>
  <c r="AX154" i="52"/>
  <c r="AT154" i="52"/>
  <c r="AQ154" i="52"/>
  <c r="AN154" i="52"/>
  <c r="AK154" i="52"/>
  <c r="AH154" i="52"/>
  <c r="AE154" i="52"/>
  <c r="AB154" i="52"/>
  <c r="Y154" i="52"/>
  <c r="V154" i="52"/>
  <c r="S154" i="52"/>
  <c r="P154" i="52"/>
  <c r="M154" i="52"/>
  <c r="AY153" i="52"/>
  <c r="AX153" i="52"/>
  <c r="AT153" i="52"/>
  <c r="AQ153" i="52"/>
  <c r="AN153" i="52"/>
  <c r="AK153" i="52"/>
  <c r="AH153" i="52"/>
  <c r="AE153" i="52"/>
  <c r="AB153" i="52"/>
  <c r="Y153" i="52"/>
  <c r="V153" i="52"/>
  <c r="S153" i="52"/>
  <c r="P153" i="52"/>
  <c r="M153" i="52"/>
  <c r="AY152" i="52"/>
  <c r="AX152" i="52"/>
  <c r="AT152" i="52"/>
  <c r="AQ152" i="52"/>
  <c r="AN152" i="52"/>
  <c r="AK152" i="52"/>
  <c r="AH152" i="52"/>
  <c r="AE152" i="52"/>
  <c r="AB152" i="52"/>
  <c r="Y152" i="52"/>
  <c r="V152" i="52"/>
  <c r="S152" i="52"/>
  <c r="P152" i="52"/>
  <c r="M152" i="52"/>
  <c r="AY151" i="52"/>
  <c r="AX151" i="52"/>
  <c r="AT151" i="52"/>
  <c r="AQ151" i="52"/>
  <c r="AN151" i="52"/>
  <c r="AK151" i="52"/>
  <c r="AH151" i="52"/>
  <c r="AE151" i="52"/>
  <c r="AB151" i="52"/>
  <c r="Y151" i="52"/>
  <c r="V151" i="52"/>
  <c r="S151" i="52"/>
  <c r="P151" i="52"/>
  <c r="M151" i="52"/>
  <c r="AY150" i="52"/>
  <c r="AX150" i="52"/>
  <c r="AT150" i="52"/>
  <c r="AQ150" i="52"/>
  <c r="AN150" i="52"/>
  <c r="AK150" i="52"/>
  <c r="AH150" i="52"/>
  <c r="AE150" i="52"/>
  <c r="AB150" i="52"/>
  <c r="Y150" i="52"/>
  <c r="V150" i="52"/>
  <c r="S150" i="52"/>
  <c r="P150" i="52"/>
  <c r="M150" i="52"/>
  <c r="AY149" i="52"/>
  <c r="AX149" i="52"/>
  <c r="AT149" i="52"/>
  <c r="AQ149" i="52"/>
  <c r="AN149" i="52"/>
  <c r="AK149" i="52"/>
  <c r="AH149" i="52"/>
  <c r="AE149" i="52"/>
  <c r="AB149" i="52"/>
  <c r="Y149" i="52"/>
  <c r="V149" i="52"/>
  <c r="S149" i="52"/>
  <c r="P149" i="52"/>
  <c r="M149" i="52"/>
  <c r="AY148" i="52"/>
  <c r="AX148" i="52"/>
  <c r="AT148" i="52"/>
  <c r="AQ148" i="52"/>
  <c r="AN148" i="52"/>
  <c r="AK148" i="52"/>
  <c r="AH148" i="52"/>
  <c r="AE148" i="52"/>
  <c r="AB148" i="52"/>
  <c r="Y148" i="52"/>
  <c r="V148" i="52"/>
  <c r="S148" i="52"/>
  <c r="P148" i="52"/>
  <c r="M148" i="52"/>
  <c r="AY131" i="52"/>
  <c r="AX131" i="52"/>
  <c r="AT131" i="52"/>
  <c r="AQ131" i="52"/>
  <c r="AN131" i="52"/>
  <c r="AK131" i="52"/>
  <c r="AH131" i="52"/>
  <c r="AE131" i="52"/>
  <c r="AB131" i="52"/>
  <c r="Y131" i="52"/>
  <c r="V131" i="52"/>
  <c r="S131" i="52"/>
  <c r="P131" i="52"/>
  <c r="M131" i="52"/>
  <c r="AY130" i="52"/>
  <c r="AX130" i="52"/>
  <c r="AT130" i="52"/>
  <c r="AQ130" i="52"/>
  <c r="AN130" i="52"/>
  <c r="AK130" i="52"/>
  <c r="AH130" i="52"/>
  <c r="AE130" i="52"/>
  <c r="AB130" i="52"/>
  <c r="Y130" i="52"/>
  <c r="V130" i="52"/>
  <c r="S130" i="52"/>
  <c r="P130" i="52"/>
  <c r="M130" i="52"/>
  <c r="AY129" i="52"/>
  <c r="AX129" i="52"/>
  <c r="AT129" i="52"/>
  <c r="AQ129" i="52"/>
  <c r="AN129" i="52"/>
  <c r="AK129" i="52"/>
  <c r="AH129" i="52"/>
  <c r="AE129" i="52"/>
  <c r="AB129" i="52"/>
  <c r="Y129" i="52"/>
  <c r="V129" i="52"/>
  <c r="S129" i="52"/>
  <c r="P129" i="52"/>
  <c r="M129" i="52"/>
  <c r="AY128" i="52"/>
  <c r="AX128" i="52"/>
  <c r="AT128" i="52"/>
  <c r="AQ128" i="52"/>
  <c r="AN128" i="52"/>
  <c r="AK128" i="52"/>
  <c r="AH128" i="52"/>
  <c r="AE128" i="52"/>
  <c r="AB128" i="52"/>
  <c r="Y128" i="52"/>
  <c r="V128" i="52"/>
  <c r="S128" i="52"/>
  <c r="P128" i="52"/>
  <c r="M128" i="52"/>
  <c r="AY127" i="52"/>
  <c r="AX127" i="52"/>
  <c r="AT127" i="52"/>
  <c r="AQ127" i="52"/>
  <c r="AN127" i="52"/>
  <c r="AK127" i="52"/>
  <c r="AH127" i="52"/>
  <c r="AE127" i="52"/>
  <c r="AB127" i="52"/>
  <c r="Y127" i="52"/>
  <c r="V127" i="52"/>
  <c r="S127" i="52"/>
  <c r="P127" i="52"/>
  <c r="M127" i="52"/>
  <c r="AY126" i="52"/>
  <c r="AX126" i="52"/>
  <c r="AT126" i="52"/>
  <c r="AQ126" i="52"/>
  <c r="AN126" i="52"/>
  <c r="AK126" i="52"/>
  <c r="AH126" i="52"/>
  <c r="AE126" i="52"/>
  <c r="AB126" i="52"/>
  <c r="Y126" i="52"/>
  <c r="V126" i="52"/>
  <c r="S126" i="52"/>
  <c r="P126" i="52"/>
  <c r="M126" i="52"/>
  <c r="AY125" i="52"/>
  <c r="AX125" i="52"/>
  <c r="AT125" i="52"/>
  <c r="AQ125" i="52"/>
  <c r="AN125" i="52"/>
  <c r="AK125" i="52"/>
  <c r="AH125" i="52"/>
  <c r="AE125" i="52"/>
  <c r="AB125" i="52"/>
  <c r="Y125" i="52"/>
  <c r="V125" i="52"/>
  <c r="S125" i="52"/>
  <c r="P125" i="52"/>
  <c r="M125" i="52"/>
  <c r="AY124" i="52"/>
  <c r="AX124" i="52"/>
  <c r="AT124" i="52"/>
  <c r="AQ124" i="52"/>
  <c r="AN124" i="52"/>
  <c r="AK124" i="52"/>
  <c r="AH124" i="52"/>
  <c r="AE124" i="52"/>
  <c r="AB124" i="52"/>
  <c r="Y124" i="52"/>
  <c r="V124" i="52"/>
  <c r="S124" i="52"/>
  <c r="P124" i="52"/>
  <c r="M124" i="52"/>
  <c r="AY123" i="52"/>
  <c r="AX123" i="52"/>
  <c r="AT123" i="52"/>
  <c r="AQ123" i="52"/>
  <c r="AN123" i="52"/>
  <c r="AK123" i="52"/>
  <c r="AH123" i="52"/>
  <c r="AE123" i="52"/>
  <c r="AB123" i="52"/>
  <c r="Y123" i="52"/>
  <c r="V123" i="52"/>
  <c r="S123" i="52"/>
  <c r="P123" i="52"/>
  <c r="M123" i="52"/>
  <c r="AY122" i="52"/>
  <c r="AX122" i="52"/>
  <c r="AT122" i="52"/>
  <c r="AQ122" i="52"/>
  <c r="AN122" i="52"/>
  <c r="AK122" i="52"/>
  <c r="AH122" i="52"/>
  <c r="AE122" i="52"/>
  <c r="AB122" i="52"/>
  <c r="Y122" i="52"/>
  <c r="V122" i="52"/>
  <c r="S122" i="52"/>
  <c r="P122" i="52"/>
  <c r="M122" i="52"/>
  <c r="AY121" i="52"/>
  <c r="AX121" i="52"/>
  <c r="AT121" i="52"/>
  <c r="AQ121" i="52"/>
  <c r="AN121" i="52"/>
  <c r="AK121" i="52"/>
  <c r="AH121" i="52"/>
  <c r="AE121" i="52"/>
  <c r="AB121" i="52"/>
  <c r="Y121" i="52"/>
  <c r="V121" i="52"/>
  <c r="S121" i="52"/>
  <c r="P121" i="52"/>
  <c r="M121" i="52"/>
  <c r="AY120" i="52"/>
  <c r="AX120" i="52"/>
  <c r="AT120" i="52"/>
  <c r="AQ120" i="52"/>
  <c r="AN120" i="52"/>
  <c r="AK120" i="52"/>
  <c r="AH120" i="52"/>
  <c r="AE120" i="52"/>
  <c r="AB120" i="52"/>
  <c r="Y120" i="52"/>
  <c r="V120" i="52"/>
  <c r="S120" i="52"/>
  <c r="P120" i="52"/>
  <c r="M120" i="52"/>
  <c r="AY119" i="52"/>
  <c r="AX119" i="52"/>
  <c r="AT119" i="52"/>
  <c r="AQ119" i="52"/>
  <c r="AN119" i="52"/>
  <c r="AK119" i="52"/>
  <c r="AH119" i="52"/>
  <c r="AE119" i="52"/>
  <c r="AB119" i="52"/>
  <c r="Y119" i="52"/>
  <c r="V119" i="52"/>
  <c r="S119" i="52"/>
  <c r="P119" i="52"/>
  <c r="M119" i="52"/>
  <c r="AY118" i="52"/>
  <c r="AX118" i="52"/>
  <c r="AT118" i="52"/>
  <c r="AQ118" i="52"/>
  <c r="AN118" i="52"/>
  <c r="AK118" i="52"/>
  <c r="AH118" i="52"/>
  <c r="AE118" i="52"/>
  <c r="AB118" i="52"/>
  <c r="Y118" i="52"/>
  <c r="V118" i="52"/>
  <c r="S118" i="52"/>
  <c r="P118" i="52"/>
  <c r="M118" i="52"/>
  <c r="AY117" i="52"/>
  <c r="AX117" i="52"/>
  <c r="AT117" i="52"/>
  <c r="AQ117" i="52"/>
  <c r="AN117" i="52"/>
  <c r="AK117" i="52"/>
  <c r="AH117" i="52"/>
  <c r="AE117" i="52"/>
  <c r="AB117" i="52"/>
  <c r="Y117" i="52"/>
  <c r="V117" i="52"/>
  <c r="S117" i="52"/>
  <c r="P117" i="52"/>
  <c r="M117" i="52"/>
  <c r="M115" i="52"/>
  <c r="P115" i="52"/>
  <c r="S115" i="52"/>
  <c r="V115" i="52"/>
  <c r="Y115" i="52"/>
  <c r="AB115" i="52"/>
  <c r="AE115" i="52"/>
  <c r="AH115" i="52"/>
  <c r="AK115" i="52"/>
  <c r="AN115" i="52"/>
  <c r="AQ115" i="52"/>
  <c r="AT115" i="52"/>
  <c r="AX115" i="52"/>
  <c r="AY115" i="52"/>
  <c r="M116" i="52"/>
  <c r="P116" i="52"/>
  <c r="S116" i="52"/>
  <c r="V116" i="52"/>
  <c r="Y116" i="52"/>
  <c r="AB116" i="52"/>
  <c r="AE116" i="52"/>
  <c r="AH116" i="52"/>
  <c r="AK116" i="52"/>
  <c r="AN116" i="52"/>
  <c r="AQ116" i="52"/>
  <c r="AT116" i="52"/>
  <c r="AX116" i="52"/>
  <c r="AY116" i="52"/>
  <c r="M132" i="52"/>
  <c r="P132" i="52"/>
  <c r="S132" i="52"/>
  <c r="V132" i="52"/>
  <c r="Y132" i="52"/>
  <c r="AB132" i="52"/>
  <c r="AE132" i="52"/>
  <c r="AH132" i="52"/>
  <c r="AK132" i="52"/>
  <c r="AN132" i="52"/>
  <c r="AQ132" i="52"/>
  <c r="AT132" i="52"/>
  <c r="AX132" i="52"/>
  <c r="AY132" i="52"/>
  <c r="M133" i="52"/>
  <c r="P133" i="52"/>
  <c r="S133" i="52"/>
  <c r="V133" i="52"/>
  <c r="Y133" i="52"/>
  <c r="AB133" i="52"/>
  <c r="AE133" i="52"/>
  <c r="AH133" i="52"/>
  <c r="AK133" i="52"/>
  <c r="AN133" i="52"/>
  <c r="AQ133" i="52"/>
  <c r="AT133" i="52"/>
  <c r="AX133" i="52"/>
  <c r="AY133" i="52"/>
  <c r="N134" i="52"/>
  <c r="O134" i="52"/>
  <c r="Q134" i="52"/>
  <c r="R134" i="52"/>
  <c r="T134" i="52"/>
  <c r="U134" i="52"/>
  <c r="W134" i="52"/>
  <c r="X134" i="52"/>
  <c r="Z134" i="52"/>
  <c r="AA134" i="52"/>
  <c r="AC134" i="52"/>
  <c r="AD134" i="52"/>
  <c r="AF134" i="52"/>
  <c r="AG134" i="52"/>
  <c r="AI134" i="52"/>
  <c r="AJ134" i="52"/>
  <c r="AL134" i="52"/>
  <c r="AM134" i="52"/>
  <c r="AO134" i="52"/>
  <c r="AP134" i="52"/>
  <c r="AR134" i="52"/>
  <c r="AS134" i="52"/>
  <c r="AU134" i="52"/>
  <c r="AV134" i="52"/>
  <c r="M135" i="52"/>
  <c r="P135" i="52"/>
  <c r="S135" i="52"/>
  <c r="V135" i="52"/>
  <c r="Y135" i="52"/>
  <c r="AB135" i="52"/>
  <c r="AE135" i="52"/>
  <c r="AH135" i="52"/>
  <c r="AK135" i="52"/>
  <c r="AN135" i="52"/>
  <c r="AQ135" i="52"/>
  <c r="AT135" i="52"/>
  <c r="AX135" i="52"/>
  <c r="AY135" i="52"/>
  <c r="M136" i="52"/>
  <c r="P136" i="52"/>
  <c r="S136" i="52"/>
  <c r="V136" i="52"/>
  <c r="Y136" i="52"/>
  <c r="AB136" i="52"/>
  <c r="AE136" i="52"/>
  <c r="AH136" i="52"/>
  <c r="AK136" i="52"/>
  <c r="AN136" i="52"/>
  <c r="AQ136" i="52"/>
  <c r="AT136" i="52"/>
  <c r="AX136" i="52"/>
  <c r="AY136" i="52"/>
  <c r="M137" i="52"/>
  <c r="P137" i="52"/>
  <c r="S137" i="52"/>
  <c r="V137" i="52"/>
  <c r="Y137" i="52"/>
  <c r="AB137" i="52"/>
  <c r="AE137" i="52"/>
  <c r="AH137" i="52"/>
  <c r="AK137" i="52"/>
  <c r="AN137" i="52"/>
  <c r="AQ137" i="52"/>
  <c r="AT137" i="52"/>
  <c r="AX137" i="52"/>
  <c r="AY137" i="52"/>
  <c r="M138" i="52"/>
  <c r="P138" i="52"/>
  <c r="S138" i="52"/>
  <c r="V138" i="52"/>
  <c r="Y138" i="52"/>
  <c r="AB138" i="52"/>
  <c r="AE138" i="52"/>
  <c r="AH138" i="52"/>
  <c r="AK138" i="52"/>
  <c r="AN138" i="52"/>
  <c r="AQ138" i="52"/>
  <c r="AT138" i="52"/>
  <c r="AX138" i="52"/>
  <c r="AY138" i="52"/>
  <c r="M139" i="52"/>
  <c r="P139" i="52"/>
  <c r="S139" i="52"/>
  <c r="V139" i="52"/>
  <c r="Y139" i="52"/>
  <c r="AB139" i="52"/>
  <c r="AE139" i="52"/>
  <c r="AH139" i="52"/>
  <c r="AK139" i="52"/>
  <c r="AN139" i="52"/>
  <c r="AQ139" i="52"/>
  <c r="AT139" i="52"/>
  <c r="AX139" i="52"/>
  <c r="AY139" i="52"/>
  <c r="AY114" i="52"/>
  <c r="AX114" i="52"/>
  <c r="AT114" i="52"/>
  <c r="AQ114" i="52"/>
  <c r="AN114" i="52"/>
  <c r="AK114" i="52"/>
  <c r="AH114" i="52"/>
  <c r="AE114" i="52"/>
  <c r="AB114" i="52"/>
  <c r="Y114" i="52"/>
  <c r="V114" i="52"/>
  <c r="S114" i="52"/>
  <c r="P114" i="52"/>
  <c r="M114" i="52"/>
  <c r="AY113" i="52"/>
  <c r="AX113" i="52"/>
  <c r="AT113" i="52"/>
  <c r="AQ113" i="52"/>
  <c r="AN113" i="52"/>
  <c r="AK113" i="52"/>
  <c r="AH113" i="52"/>
  <c r="AE113" i="52"/>
  <c r="AB113" i="52"/>
  <c r="Y113" i="52"/>
  <c r="V113" i="52"/>
  <c r="S113" i="52"/>
  <c r="P113" i="52"/>
  <c r="M113" i="52"/>
  <c r="AY112" i="52"/>
  <c r="AX112" i="52"/>
  <c r="AT112" i="52"/>
  <c r="AQ112" i="52"/>
  <c r="AN112" i="52"/>
  <c r="AK112" i="52"/>
  <c r="AH112" i="52"/>
  <c r="AE112" i="52"/>
  <c r="AB112" i="52"/>
  <c r="Y112" i="52"/>
  <c r="V112" i="52"/>
  <c r="S112" i="52"/>
  <c r="P112" i="52"/>
  <c r="M112" i="52"/>
  <c r="AY111" i="52"/>
  <c r="AX111" i="52"/>
  <c r="AT111" i="52"/>
  <c r="AQ111" i="52"/>
  <c r="AN111" i="52"/>
  <c r="AK111" i="52"/>
  <c r="AH111" i="52"/>
  <c r="AE111" i="52"/>
  <c r="AB111" i="52"/>
  <c r="Y111" i="52"/>
  <c r="V111" i="52"/>
  <c r="S111" i="52"/>
  <c r="P111" i="52"/>
  <c r="M111" i="52"/>
  <c r="AY110" i="52"/>
  <c r="AX110" i="52"/>
  <c r="AT110" i="52"/>
  <c r="AQ110" i="52"/>
  <c r="AN110" i="52"/>
  <c r="AK110" i="52"/>
  <c r="AH110" i="52"/>
  <c r="AE110" i="52"/>
  <c r="AB110" i="52"/>
  <c r="Y110" i="52"/>
  <c r="V110" i="52"/>
  <c r="S110" i="52"/>
  <c r="P110" i="52"/>
  <c r="M110" i="52"/>
  <c r="AY109" i="52"/>
  <c r="AX109" i="52"/>
  <c r="AT109" i="52"/>
  <c r="AQ109" i="52"/>
  <c r="AN109" i="52"/>
  <c r="AK109" i="52"/>
  <c r="AH109" i="52"/>
  <c r="AE109" i="52"/>
  <c r="AB109" i="52"/>
  <c r="Y109" i="52"/>
  <c r="V109" i="52"/>
  <c r="S109" i="52"/>
  <c r="P109" i="52"/>
  <c r="M109" i="52"/>
  <c r="AY108" i="52"/>
  <c r="AX108" i="52"/>
  <c r="AT108" i="52"/>
  <c r="AQ108" i="52"/>
  <c r="AN108" i="52"/>
  <c r="AK108" i="52"/>
  <c r="AH108" i="52"/>
  <c r="AE108" i="52"/>
  <c r="AB108" i="52"/>
  <c r="Y108" i="52"/>
  <c r="V108" i="52"/>
  <c r="S108" i="52"/>
  <c r="P108" i="52"/>
  <c r="M108" i="52"/>
  <c r="AY107" i="52"/>
  <c r="AX107" i="52"/>
  <c r="AT107" i="52"/>
  <c r="AQ107" i="52"/>
  <c r="AN107" i="52"/>
  <c r="AK107" i="52"/>
  <c r="AH107" i="52"/>
  <c r="AE107" i="52"/>
  <c r="AB107" i="52"/>
  <c r="Y107" i="52"/>
  <c r="V107" i="52"/>
  <c r="S107" i="52"/>
  <c r="P107" i="52"/>
  <c r="M107" i="52"/>
  <c r="AY106" i="52"/>
  <c r="AX106" i="52"/>
  <c r="AT106" i="52"/>
  <c r="AQ106" i="52"/>
  <c r="AN106" i="52"/>
  <c r="AK106" i="52"/>
  <c r="AH106" i="52"/>
  <c r="AE106" i="52"/>
  <c r="AB106" i="52"/>
  <c r="Y106" i="52"/>
  <c r="V106" i="52"/>
  <c r="S106" i="52"/>
  <c r="P106" i="52"/>
  <c r="M106" i="52"/>
  <c r="AY105" i="52"/>
  <c r="AX105" i="52"/>
  <c r="AT105" i="52"/>
  <c r="AQ105" i="52"/>
  <c r="AN105" i="52"/>
  <c r="AK105" i="52"/>
  <c r="AH105" i="52"/>
  <c r="AE105" i="52"/>
  <c r="AB105" i="52"/>
  <c r="Y105" i="52"/>
  <c r="V105" i="52"/>
  <c r="S105" i="52"/>
  <c r="P105" i="52"/>
  <c r="M105" i="52"/>
  <c r="AY68" i="52"/>
  <c r="AX68" i="52"/>
  <c r="AT68" i="52"/>
  <c r="AQ68" i="52"/>
  <c r="AN68" i="52"/>
  <c r="AK68" i="52"/>
  <c r="AH68" i="52"/>
  <c r="AE68" i="52"/>
  <c r="AB68" i="52"/>
  <c r="Y68" i="52"/>
  <c r="V68" i="52"/>
  <c r="S68" i="52"/>
  <c r="P68" i="52"/>
  <c r="M68" i="52"/>
  <c r="AY67" i="52"/>
  <c r="AX67" i="52"/>
  <c r="AT67" i="52"/>
  <c r="AQ67" i="52"/>
  <c r="AN67" i="52"/>
  <c r="AK67" i="52"/>
  <c r="AH67" i="52"/>
  <c r="AE67" i="52"/>
  <c r="AB67" i="52"/>
  <c r="Y67" i="52"/>
  <c r="V67" i="52"/>
  <c r="S67" i="52"/>
  <c r="P67" i="52"/>
  <c r="M67" i="52"/>
  <c r="AY91" i="52"/>
  <c r="AX91" i="52"/>
  <c r="AT91" i="52"/>
  <c r="AQ91" i="52"/>
  <c r="AN91" i="52"/>
  <c r="AK91" i="52"/>
  <c r="AH91" i="52"/>
  <c r="AE91" i="52"/>
  <c r="AB91" i="52"/>
  <c r="Y91" i="52"/>
  <c r="V91" i="52"/>
  <c r="S91" i="52"/>
  <c r="P91" i="52"/>
  <c r="M91" i="52"/>
  <c r="AY90" i="52"/>
  <c r="AX90" i="52"/>
  <c r="AT90" i="52"/>
  <c r="AQ90" i="52"/>
  <c r="AN90" i="52"/>
  <c r="AK90" i="52"/>
  <c r="AH90" i="52"/>
  <c r="AE90" i="52"/>
  <c r="AB90" i="52"/>
  <c r="Y90" i="52"/>
  <c r="V90" i="52"/>
  <c r="S90" i="52"/>
  <c r="P90" i="52"/>
  <c r="M90" i="52"/>
  <c r="AY89" i="52"/>
  <c r="AX89" i="52"/>
  <c r="AT89" i="52"/>
  <c r="AQ89" i="52"/>
  <c r="AN89" i="52"/>
  <c r="AK89" i="52"/>
  <c r="AH89" i="52"/>
  <c r="AE89" i="52"/>
  <c r="AB89" i="52"/>
  <c r="Y89" i="52"/>
  <c r="V89" i="52"/>
  <c r="S89" i="52"/>
  <c r="P89" i="52"/>
  <c r="M89" i="52"/>
  <c r="AY88" i="52"/>
  <c r="AX88" i="52"/>
  <c r="AT88" i="52"/>
  <c r="AQ88" i="52"/>
  <c r="AN88" i="52"/>
  <c r="AK88" i="52"/>
  <c r="AH88" i="52"/>
  <c r="AE88" i="52"/>
  <c r="AB88" i="52"/>
  <c r="Y88" i="52"/>
  <c r="V88" i="52"/>
  <c r="S88" i="52"/>
  <c r="P88" i="52"/>
  <c r="M88" i="52"/>
  <c r="AY87" i="52"/>
  <c r="AX87" i="52"/>
  <c r="AT87" i="52"/>
  <c r="AQ87" i="52"/>
  <c r="AN87" i="52"/>
  <c r="AK87" i="52"/>
  <c r="AH87" i="52"/>
  <c r="AE87" i="52"/>
  <c r="AB87" i="52"/>
  <c r="Y87" i="52"/>
  <c r="V87" i="52"/>
  <c r="S87" i="52"/>
  <c r="P87" i="52"/>
  <c r="M87" i="52"/>
  <c r="AY86" i="52"/>
  <c r="AX86" i="52"/>
  <c r="AT86" i="52"/>
  <c r="AQ86" i="52"/>
  <c r="AN86" i="52"/>
  <c r="AK86" i="52"/>
  <c r="AH86" i="52"/>
  <c r="AE86" i="52"/>
  <c r="AB86" i="52"/>
  <c r="Y86" i="52"/>
  <c r="V86" i="52"/>
  <c r="S86" i="52"/>
  <c r="P86" i="52"/>
  <c r="M86" i="52"/>
  <c r="AY85" i="52"/>
  <c r="AX85" i="52"/>
  <c r="AT85" i="52"/>
  <c r="AQ85" i="52"/>
  <c r="AN85" i="52"/>
  <c r="AK85" i="52"/>
  <c r="AH85" i="52"/>
  <c r="AE85" i="52"/>
  <c r="AB85" i="52"/>
  <c r="Y85" i="52"/>
  <c r="V85" i="52"/>
  <c r="S85" i="52"/>
  <c r="P85" i="52"/>
  <c r="M85" i="52"/>
  <c r="AY84" i="52"/>
  <c r="AX84" i="52"/>
  <c r="AT84" i="52"/>
  <c r="AQ84" i="52"/>
  <c r="AN84" i="52"/>
  <c r="AK84" i="52"/>
  <c r="AH84" i="52"/>
  <c r="AE84" i="52"/>
  <c r="AB84" i="52"/>
  <c r="Y84" i="52"/>
  <c r="V84" i="52"/>
  <c r="S84" i="52"/>
  <c r="P84" i="52"/>
  <c r="M84" i="52"/>
  <c r="AY83" i="52"/>
  <c r="AX83" i="52"/>
  <c r="AT83" i="52"/>
  <c r="AQ83" i="52"/>
  <c r="AN83" i="52"/>
  <c r="AK83" i="52"/>
  <c r="AH83" i="52"/>
  <c r="AE83" i="52"/>
  <c r="AB83" i="52"/>
  <c r="Y83" i="52"/>
  <c r="V83" i="52"/>
  <c r="S83" i="52"/>
  <c r="P83" i="52"/>
  <c r="M83" i="52"/>
  <c r="AY82" i="52"/>
  <c r="AX82" i="52"/>
  <c r="AT82" i="52"/>
  <c r="AQ82" i="52"/>
  <c r="AN82" i="52"/>
  <c r="AK82" i="52"/>
  <c r="AH82" i="52"/>
  <c r="AE82" i="52"/>
  <c r="AB82" i="52"/>
  <c r="Y82" i="52"/>
  <c r="V82" i="52"/>
  <c r="S82" i="52"/>
  <c r="P82" i="52"/>
  <c r="M82" i="52"/>
  <c r="AY81" i="52"/>
  <c r="AX81" i="52"/>
  <c r="AT81" i="52"/>
  <c r="AQ81" i="52"/>
  <c r="AN81" i="52"/>
  <c r="AK81" i="52"/>
  <c r="AH81" i="52"/>
  <c r="AE81" i="52"/>
  <c r="AB81" i="52"/>
  <c r="Y81" i="52"/>
  <c r="V81" i="52"/>
  <c r="S81" i="52"/>
  <c r="P81" i="52"/>
  <c r="M81" i="52"/>
  <c r="AY80" i="52"/>
  <c r="AX80" i="52"/>
  <c r="AT80" i="52"/>
  <c r="AQ80" i="52"/>
  <c r="AN80" i="52"/>
  <c r="AK80" i="52"/>
  <c r="AH80" i="52"/>
  <c r="AE80" i="52"/>
  <c r="AB80" i="52"/>
  <c r="Y80" i="52"/>
  <c r="V80" i="52"/>
  <c r="S80" i="52"/>
  <c r="P80" i="52"/>
  <c r="M80" i="52"/>
  <c r="AY79" i="52"/>
  <c r="AX79" i="52"/>
  <c r="AT79" i="52"/>
  <c r="AQ79" i="52"/>
  <c r="AN79" i="52"/>
  <c r="AK79" i="52"/>
  <c r="AH79" i="52"/>
  <c r="AE79" i="52"/>
  <c r="AB79" i="52"/>
  <c r="Y79" i="52"/>
  <c r="V79" i="52"/>
  <c r="S79" i="52"/>
  <c r="P79" i="52"/>
  <c r="M79" i="52"/>
  <c r="AY48" i="52"/>
  <c r="AX48" i="52"/>
  <c r="AT48" i="52"/>
  <c r="AQ48" i="52"/>
  <c r="AN48" i="52"/>
  <c r="AK48" i="52"/>
  <c r="AH48" i="52"/>
  <c r="AE48" i="52"/>
  <c r="AB48" i="52"/>
  <c r="Y48" i="52"/>
  <c r="V48" i="52"/>
  <c r="S48" i="52"/>
  <c r="P48" i="52"/>
  <c r="M48" i="52"/>
  <c r="AW202" i="52" l="1"/>
  <c r="AW208" i="52"/>
  <c r="AW189" i="52"/>
  <c r="AW199" i="52"/>
  <c r="AW201" i="52"/>
  <c r="AW204" i="52"/>
  <c r="AW211" i="52"/>
  <c r="AW39" i="52"/>
  <c r="AW194" i="52"/>
  <c r="AW207" i="52"/>
  <c r="AW209" i="52"/>
  <c r="AW210" i="52"/>
  <c r="AW213" i="52"/>
  <c r="AW156" i="52"/>
  <c r="AW190" i="52"/>
  <c r="AW200" i="52"/>
  <c r="AW203" i="52"/>
  <c r="AW205" i="52"/>
  <c r="AW206" i="52"/>
  <c r="AW212" i="52"/>
  <c r="AW40" i="52"/>
  <c r="AW135" i="52"/>
  <c r="AW153" i="52"/>
  <c r="AW155" i="52"/>
  <c r="AW164" i="52"/>
  <c r="AW188" i="52"/>
  <c r="AW192" i="52"/>
  <c r="AW193" i="52"/>
  <c r="AW191" i="52"/>
  <c r="AW195" i="52"/>
  <c r="AW196" i="52"/>
  <c r="AW197" i="52"/>
  <c r="AW157" i="52"/>
  <c r="AW159" i="52"/>
  <c r="AW162" i="52"/>
  <c r="AW165" i="52"/>
  <c r="AW167" i="52"/>
  <c r="AW170" i="52"/>
  <c r="AW158" i="52"/>
  <c r="AW161" i="52"/>
  <c r="AW163" i="52"/>
  <c r="AW166" i="52"/>
  <c r="AW169" i="52"/>
  <c r="AW154" i="52"/>
  <c r="AW160" i="52"/>
  <c r="AW168" i="52"/>
  <c r="AW137" i="52"/>
  <c r="AW152" i="52"/>
  <c r="AW110" i="52"/>
  <c r="AW149" i="52"/>
  <c r="AW150" i="52"/>
  <c r="AW151" i="52"/>
  <c r="AW171" i="52"/>
  <c r="AW82" i="52"/>
  <c r="AW88" i="52"/>
  <c r="AW116" i="52"/>
  <c r="AW148" i="52"/>
  <c r="AW172" i="52"/>
  <c r="AW139" i="52"/>
  <c r="AW136" i="52"/>
  <c r="AW132" i="52"/>
  <c r="AW118" i="52"/>
  <c r="AW122" i="52"/>
  <c r="AW126" i="52"/>
  <c r="AW128" i="52"/>
  <c r="AW131" i="52"/>
  <c r="AW138" i="52"/>
  <c r="AW117" i="52"/>
  <c r="AW121" i="52"/>
  <c r="AW125" i="52"/>
  <c r="AW127" i="52"/>
  <c r="AW130" i="52"/>
  <c r="AW105" i="52"/>
  <c r="AW107" i="52"/>
  <c r="AW114" i="52"/>
  <c r="AW133" i="52"/>
  <c r="AW115" i="52"/>
  <c r="AW119" i="52"/>
  <c r="AW120" i="52"/>
  <c r="AW123" i="52"/>
  <c r="AW124" i="52"/>
  <c r="AW129" i="52"/>
  <c r="AW106" i="52"/>
  <c r="AW113" i="52"/>
  <c r="AW79" i="52"/>
  <c r="AW83" i="52"/>
  <c r="AW67" i="52"/>
  <c r="AW109" i="52"/>
  <c r="AW111" i="52"/>
  <c r="AW112" i="52"/>
  <c r="AW108" i="52"/>
  <c r="AW81" i="52"/>
  <c r="AW89" i="52"/>
  <c r="AW90" i="52"/>
  <c r="AW91" i="52"/>
  <c r="AW68" i="52"/>
  <c r="AW80" i="52"/>
  <c r="AW84" i="52"/>
  <c r="AW85" i="52"/>
  <c r="AW86" i="52"/>
  <c r="AW87" i="52"/>
  <c r="AW48" i="52"/>
  <c r="AX5" i="63" l="1"/>
  <c r="AW5" i="63"/>
  <c r="AU5" i="63"/>
  <c r="AT5" i="63"/>
  <c r="AR5" i="63"/>
  <c r="AQ5" i="63"/>
  <c r="AO5" i="63"/>
  <c r="AN5" i="63"/>
  <c r="AL5" i="63"/>
  <c r="AK5" i="63"/>
  <c r="AI5" i="63"/>
  <c r="AH5" i="63"/>
  <c r="AF5" i="63"/>
  <c r="AE5" i="63"/>
  <c r="AC5" i="63"/>
  <c r="AB5" i="63"/>
  <c r="Z5" i="63"/>
  <c r="Y5" i="63"/>
  <c r="W5" i="63"/>
  <c r="V5" i="63"/>
  <c r="AY6" i="63"/>
  <c r="AX6" i="63"/>
  <c r="AV6" i="63"/>
  <c r="AU6" i="63"/>
  <c r="AS6" i="63"/>
  <c r="AR6" i="63"/>
  <c r="AP6" i="63"/>
  <c r="AO6" i="63"/>
  <c r="AM6" i="63"/>
  <c r="AL6" i="63"/>
  <c r="AJ6" i="63"/>
  <c r="AI6" i="63"/>
  <c r="AG6" i="63"/>
  <c r="AF6" i="63"/>
  <c r="AD6" i="63"/>
  <c r="AC6" i="63"/>
  <c r="AA6" i="63"/>
  <c r="Z6" i="63"/>
  <c r="X6" i="63"/>
  <c r="W6" i="63"/>
  <c r="U6" i="63"/>
  <c r="T6" i="63"/>
  <c r="T5" i="63"/>
  <c r="S5" i="63"/>
  <c r="R6" i="63"/>
  <c r="Q6" i="63"/>
  <c r="Q5" i="63"/>
  <c r="P5" i="63"/>
  <c r="O6" i="63"/>
  <c r="N6" i="63"/>
  <c r="N5" i="63"/>
  <c r="M5" i="63"/>
  <c r="AE4" i="63"/>
  <c r="AH4" i="63"/>
  <c r="AK4" i="63"/>
  <c r="AN4" i="63"/>
  <c r="AQ4" i="63"/>
  <c r="AT4" i="63"/>
  <c r="P4" i="63"/>
  <c r="S4" i="63"/>
  <c r="V4" i="63"/>
  <c r="Y4" i="63"/>
  <c r="AB4" i="63"/>
  <c r="M4" i="63"/>
  <c r="AW3" i="63"/>
  <c r="AE3" i="63"/>
  <c r="S3" i="63"/>
  <c r="Y3" i="63"/>
  <c r="M3" i="63"/>
  <c r="B3" i="63"/>
  <c r="B2" i="63"/>
  <c r="AW27" i="63"/>
  <c r="BB11" i="52"/>
  <c r="AW25" i="63" s="1"/>
  <c r="M221" i="52"/>
  <c r="P221" i="52"/>
  <c r="S221" i="52"/>
  <c r="V221" i="52"/>
  <c r="Y221" i="52"/>
  <c r="AB221" i="52"/>
  <c r="AE221" i="52"/>
  <c r="AH221" i="52"/>
  <c r="AK221" i="52"/>
  <c r="AN221" i="52"/>
  <c r="AQ221" i="52"/>
  <c r="AT221" i="52"/>
  <c r="AX221" i="52"/>
  <c r="AY221" i="52"/>
  <c r="M222" i="52"/>
  <c r="P222" i="52"/>
  <c r="S222" i="52"/>
  <c r="V222" i="52"/>
  <c r="Y222" i="52"/>
  <c r="AB222" i="52"/>
  <c r="AE222" i="52"/>
  <c r="AH222" i="52"/>
  <c r="AK222" i="52"/>
  <c r="AN222" i="52"/>
  <c r="AQ222" i="52"/>
  <c r="AT222" i="52"/>
  <c r="AX222" i="52"/>
  <c r="AY222" i="52"/>
  <c r="M223" i="52"/>
  <c r="P223" i="52"/>
  <c r="S223" i="52"/>
  <c r="V223" i="52"/>
  <c r="Y223" i="52"/>
  <c r="AB223" i="52"/>
  <c r="AE223" i="52"/>
  <c r="AH223" i="52"/>
  <c r="AK223" i="52"/>
  <c r="AN223" i="52"/>
  <c r="AQ223" i="52"/>
  <c r="AT223" i="52"/>
  <c r="AX223" i="52"/>
  <c r="AY223" i="52"/>
  <c r="M224" i="52"/>
  <c r="P224" i="52"/>
  <c r="S224" i="52"/>
  <c r="V224" i="52"/>
  <c r="Y224" i="52"/>
  <c r="AB224" i="52"/>
  <c r="AE224" i="52"/>
  <c r="AH224" i="52"/>
  <c r="AK224" i="52"/>
  <c r="AN224" i="52"/>
  <c r="AQ224" i="52"/>
  <c r="AT224" i="52"/>
  <c r="AX224" i="52"/>
  <c r="AY224" i="52"/>
  <c r="AW221" i="52" l="1"/>
  <c r="AW224" i="52"/>
  <c r="AW223" i="52"/>
  <c r="AW222" i="52"/>
  <c r="AV233" i="52"/>
  <c r="AU233" i="52"/>
  <c r="AS233" i="52"/>
  <c r="AR233" i="52"/>
  <c r="AP233" i="52"/>
  <c r="AO233" i="52"/>
  <c r="AM233" i="52"/>
  <c r="AL233" i="52"/>
  <c r="AJ233" i="52"/>
  <c r="AI233" i="52"/>
  <c r="AG233" i="52"/>
  <c r="AF233" i="52"/>
  <c r="AD233" i="52"/>
  <c r="AC233" i="52"/>
  <c r="AA233" i="52"/>
  <c r="Z233" i="52"/>
  <c r="X233" i="52"/>
  <c r="W233" i="52"/>
  <c r="U233" i="52"/>
  <c r="T233" i="52"/>
  <c r="R233" i="52"/>
  <c r="Q233" i="52"/>
  <c r="O233" i="52"/>
  <c r="N233" i="52"/>
  <c r="AY232" i="52"/>
  <c r="AX232" i="52"/>
  <c r="AT232" i="52"/>
  <c r="AQ232" i="52"/>
  <c r="AN232" i="52"/>
  <c r="AK232" i="52"/>
  <c r="AH232" i="52"/>
  <c r="AE232" i="52"/>
  <c r="AB232" i="52"/>
  <c r="Y232" i="52"/>
  <c r="V232" i="52"/>
  <c r="S232" i="52"/>
  <c r="P232" i="52"/>
  <c r="M232" i="52"/>
  <c r="AY231" i="52"/>
  <c r="AX231" i="52"/>
  <c r="AT231" i="52"/>
  <c r="AQ231" i="52"/>
  <c r="AN231" i="52"/>
  <c r="AK231" i="52"/>
  <c r="AH231" i="52"/>
  <c r="AE231" i="52"/>
  <c r="AB231" i="52"/>
  <c r="Y231" i="52"/>
  <c r="V231" i="52"/>
  <c r="S231" i="52"/>
  <c r="P231" i="52"/>
  <c r="M231" i="52"/>
  <c r="AY230" i="52"/>
  <c r="AX230" i="52"/>
  <c r="AT230" i="52"/>
  <c r="AQ230" i="52"/>
  <c r="AN230" i="52"/>
  <c r="AK230" i="52"/>
  <c r="AH230" i="52"/>
  <c r="AE230" i="52"/>
  <c r="AB230" i="52"/>
  <c r="Y230" i="52"/>
  <c r="V230" i="52"/>
  <c r="S230" i="52"/>
  <c r="P230" i="52"/>
  <c r="M230" i="52"/>
  <c r="AY229" i="52"/>
  <c r="AX229" i="52"/>
  <c r="AT229" i="52"/>
  <c r="AQ229" i="52"/>
  <c r="AN229" i="52"/>
  <c r="AK229" i="52"/>
  <c r="AH229" i="52"/>
  <c r="AE229" i="52"/>
  <c r="AB229" i="52"/>
  <c r="Y229" i="52"/>
  <c r="V229" i="52"/>
  <c r="S229" i="52"/>
  <c r="P229" i="52"/>
  <c r="M229" i="52"/>
  <c r="AY228" i="52"/>
  <c r="AX228" i="52"/>
  <c r="AT228" i="52"/>
  <c r="AQ228" i="52"/>
  <c r="AN228" i="52"/>
  <c r="AK228" i="52"/>
  <c r="AH228" i="52"/>
  <c r="AE228" i="52"/>
  <c r="AB228" i="52"/>
  <c r="Y228" i="52"/>
  <c r="V228" i="52"/>
  <c r="S228" i="52"/>
  <c r="P228" i="52"/>
  <c r="M228" i="52"/>
  <c r="AV227" i="52"/>
  <c r="AU227" i="52"/>
  <c r="AS227" i="52"/>
  <c r="AR227" i="52"/>
  <c r="AP227" i="52"/>
  <c r="AO227" i="52"/>
  <c r="AM227" i="52"/>
  <c r="AL227" i="52"/>
  <c r="AJ227" i="52"/>
  <c r="AI227" i="52"/>
  <c r="AG227" i="52"/>
  <c r="AF227" i="52"/>
  <c r="AD227" i="52"/>
  <c r="AC227" i="52"/>
  <c r="AA227" i="52"/>
  <c r="Z227" i="52"/>
  <c r="X227" i="52"/>
  <c r="W227" i="52"/>
  <c r="U227" i="52"/>
  <c r="T227" i="52"/>
  <c r="R227" i="52"/>
  <c r="Q227" i="52"/>
  <c r="O227" i="52"/>
  <c r="N227" i="52"/>
  <c r="AY226" i="52"/>
  <c r="AX226" i="52"/>
  <c r="AT226" i="52"/>
  <c r="AQ226" i="52"/>
  <c r="AN226" i="52"/>
  <c r="AK226" i="52"/>
  <c r="AH226" i="52"/>
  <c r="AE226" i="52"/>
  <c r="AB226" i="52"/>
  <c r="Y226" i="52"/>
  <c r="V226" i="52"/>
  <c r="S226" i="52"/>
  <c r="P226" i="52"/>
  <c r="M226" i="52"/>
  <c r="AY225" i="52"/>
  <c r="AX225" i="52"/>
  <c r="AT225" i="52"/>
  <c r="AQ225" i="52"/>
  <c r="AN225" i="52"/>
  <c r="AK225" i="52"/>
  <c r="AH225" i="52"/>
  <c r="AE225" i="52"/>
  <c r="AB225" i="52"/>
  <c r="Y225" i="52"/>
  <c r="V225" i="52"/>
  <c r="S225" i="52"/>
  <c r="P225" i="52"/>
  <c r="M225" i="52"/>
  <c r="AY220" i="52"/>
  <c r="AX220" i="52"/>
  <c r="AT220" i="52"/>
  <c r="AQ220" i="52"/>
  <c r="AN220" i="52"/>
  <c r="AK220" i="52"/>
  <c r="AH220" i="52"/>
  <c r="AE220" i="52"/>
  <c r="AB220" i="52"/>
  <c r="Y220" i="52"/>
  <c r="V220" i="52"/>
  <c r="S220" i="52"/>
  <c r="P220" i="52"/>
  <c r="M220" i="52"/>
  <c r="AY219" i="52"/>
  <c r="AX219" i="52"/>
  <c r="AT219" i="52"/>
  <c r="AQ219" i="52"/>
  <c r="AN219" i="52"/>
  <c r="AK219" i="52"/>
  <c r="AH219" i="52"/>
  <c r="AE219" i="52"/>
  <c r="AB219" i="52"/>
  <c r="V219" i="52"/>
  <c r="S219" i="52"/>
  <c r="P219" i="52"/>
  <c r="M219" i="52"/>
  <c r="AY218" i="52"/>
  <c r="AX218" i="52"/>
  <c r="AT218" i="52"/>
  <c r="AQ218" i="52"/>
  <c r="AN218" i="52"/>
  <c r="AK218" i="52"/>
  <c r="AH218" i="52"/>
  <c r="AE218" i="52"/>
  <c r="AB218" i="52"/>
  <c r="Y218" i="52"/>
  <c r="V218" i="52"/>
  <c r="S218" i="52"/>
  <c r="P218" i="52"/>
  <c r="M218" i="52"/>
  <c r="AY217" i="52"/>
  <c r="AX217" i="52"/>
  <c r="AT217" i="52"/>
  <c r="AQ217" i="52"/>
  <c r="AN217" i="52"/>
  <c r="AK217" i="52"/>
  <c r="AH217" i="52"/>
  <c r="AE217" i="52"/>
  <c r="AB217" i="52"/>
  <c r="Y217" i="52"/>
  <c r="V217" i="52"/>
  <c r="S217" i="52"/>
  <c r="P217" i="52"/>
  <c r="M217" i="52"/>
  <c r="M17" i="52" l="1"/>
  <c r="M16" i="63" s="1"/>
  <c r="P17" i="52"/>
  <c r="P16" i="63" s="1"/>
  <c r="P18" i="52"/>
  <c r="P17" i="63" s="1"/>
  <c r="P16" i="52"/>
  <c r="P15" i="63" s="1"/>
  <c r="S16" i="52"/>
  <c r="S15" i="63" s="1"/>
  <c r="S17" i="52"/>
  <c r="S16" i="63" s="1"/>
  <c r="S18" i="52"/>
  <c r="S17" i="63" s="1"/>
  <c r="AE16" i="52"/>
  <c r="AE15" i="63" s="1"/>
  <c r="AE17" i="52"/>
  <c r="AE16" i="63" s="1"/>
  <c r="AE18" i="52"/>
  <c r="AE17" i="63" s="1"/>
  <c r="AQ16" i="52"/>
  <c r="AQ15" i="63" s="1"/>
  <c r="AQ17" i="52"/>
  <c r="AQ16" i="63" s="1"/>
  <c r="AQ18" i="52"/>
  <c r="AQ17" i="63" s="1"/>
  <c r="V16" i="52"/>
  <c r="V15" i="63" s="1"/>
  <c r="V17" i="52"/>
  <c r="V16" i="63" s="1"/>
  <c r="V18" i="52"/>
  <c r="V17" i="63" s="1"/>
  <c r="AH16" i="52"/>
  <c r="AH15" i="63" s="1"/>
  <c r="AH17" i="52"/>
  <c r="AH16" i="63" s="1"/>
  <c r="AH18" i="52"/>
  <c r="AH17" i="63" s="1"/>
  <c r="AT16" i="52"/>
  <c r="AT15" i="63" s="1"/>
  <c r="AT17" i="52"/>
  <c r="AT16" i="63" s="1"/>
  <c r="AT18" i="52"/>
  <c r="AT17" i="63" s="1"/>
  <c r="AN17" i="52"/>
  <c r="AN16" i="63" s="1"/>
  <c r="AN18" i="52"/>
  <c r="AN17" i="63" s="1"/>
  <c r="AN16" i="52"/>
  <c r="AN15" i="63" s="1"/>
  <c r="Y18" i="52"/>
  <c r="Y17" i="63" s="1"/>
  <c r="Y16" i="52"/>
  <c r="Y15" i="63" s="1"/>
  <c r="Y17" i="52"/>
  <c r="Y16" i="63" s="1"/>
  <c r="AK18" i="52"/>
  <c r="AK17" i="63" s="1"/>
  <c r="AK17" i="52"/>
  <c r="AK16" i="63" s="1"/>
  <c r="AK16" i="52"/>
  <c r="AK15" i="63" s="1"/>
  <c r="AB17" i="52"/>
  <c r="AB16" i="63" s="1"/>
  <c r="AB18" i="52"/>
  <c r="AB17" i="63" s="1"/>
  <c r="AB16" i="52"/>
  <c r="AB15" i="63" s="1"/>
  <c r="M18" i="52"/>
  <c r="M17" i="63" s="1"/>
  <c r="M16" i="52"/>
  <c r="M15" i="63" s="1"/>
  <c r="Y233" i="52"/>
  <c r="AK233" i="52"/>
  <c r="P233" i="52"/>
  <c r="AB233" i="52"/>
  <c r="AN233" i="52"/>
  <c r="AW219" i="52"/>
  <c r="AW232" i="52"/>
  <c r="AY233" i="52"/>
  <c r="S233" i="52"/>
  <c r="AE233" i="52"/>
  <c r="AW230" i="52"/>
  <c r="S227" i="52"/>
  <c r="AE227" i="52"/>
  <c r="AQ227" i="52"/>
  <c r="V227" i="52"/>
  <c r="AH227" i="52"/>
  <c r="AT227" i="52"/>
  <c r="AW218" i="52"/>
  <c r="AW226" i="52"/>
  <c r="AQ233" i="52"/>
  <c r="AW229" i="52"/>
  <c r="AW231" i="52"/>
  <c r="Y227" i="52"/>
  <c r="AK227" i="52"/>
  <c r="AW220" i="52"/>
  <c r="AW225" i="52"/>
  <c r="P227" i="52"/>
  <c r="AB227" i="52"/>
  <c r="AN227" i="52"/>
  <c r="V233" i="52"/>
  <c r="AH233" i="52"/>
  <c r="AT233" i="52"/>
  <c r="AX227" i="52"/>
  <c r="AY227" i="52"/>
  <c r="M227" i="52"/>
  <c r="M233" i="52"/>
  <c r="AX233" i="52"/>
  <c r="AW228" i="52"/>
  <c r="AW217" i="52"/>
  <c r="AX177" i="52"/>
  <c r="AY177" i="52"/>
  <c r="AX178" i="52"/>
  <c r="AY178" i="52"/>
  <c r="AX179" i="52"/>
  <c r="AY179" i="52"/>
  <c r="AX180" i="52"/>
  <c r="AY180" i="52"/>
  <c r="AX181" i="52"/>
  <c r="AY181" i="52"/>
  <c r="AX182" i="52"/>
  <c r="AY182" i="52"/>
  <c r="AX183" i="52"/>
  <c r="AY183" i="52"/>
  <c r="AX184" i="52"/>
  <c r="AY184" i="52"/>
  <c r="AX185" i="52"/>
  <c r="AY185" i="52"/>
  <c r="AX186" i="52"/>
  <c r="AY186" i="52"/>
  <c r="AX187" i="52"/>
  <c r="AY187" i="52"/>
  <c r="AX198" i="52"/>
  <c r="AY198" i="52"/>
  <c r="AX214" i="52"/>
  <c r="AY214" i="52"/>
  <c r="AX215" i="52"/>
  <c r="AY215" i="52"/>
  <c r="AY176" i="52"/>
  <c r="AX176" i="52"/>
  <c r="AX140" i="52"/>
  <c r="AY140" i="52"/>
  <c r="AX141" i="52"/>
  <c r="AY141" i="52"/>
  <c r="AX142" i="52"/>
  <c r="AY142" i="52"/>
  <c r="AX143" i="52"/>
  <c r="AY143" i="52"/>
  <c r="AX144" i="52"/>
  <c r="AY144" i="52"/>
  <c r="AX145" i="52"/>
  <c r="AY145" i="52"/>
  <c r="AX146" i="52"/>
  <c r="AY146" i="52"/>
  <c r="AX147" i="52"/>
  <c r="AY147" i="52"/>
  <c r="AX173" i="52"/>
  <c r="AY173" i="52"/>
  <c r="AX174" i="52"/>
  <c r="AY174" i="52"/>
  <c r="AX95" i="52"/>
  <c r="AY95" i="52"/>
  <c r="AX96" i="52"/>
  <c r="AY96" i="52"/>
  <c r="AX97" i="52"/>
  <c r="AY97" i="52"/>
  <c r="AX98" i="52"/>
  <c r="AY98" i="52"/>
  <c r="AX99" i="52"/>
  <c r="AY99" i="52"/>
  <c r="AX100" i="52"/>
  <c r="AY100" i="52"/>
  <c r="AX101" i="52"/>
  <c r="AY101" i="52"/>
  <c r="AX102" i="52"/>
  <c r="AY102" i="52"/>
  <c r="AX103" i="52"/>
  <c r="AY103" i="52"/>
  <c r="AX104" i="52"/>
  <c r="AY104" i="52"/>
  <c r="AY94" i="52"/>
  <c r="AX94" i="52"/>
  <c r="AX64" i="52"/>
  <c r="AY64" i="52"/>
  <c r="AX65" i="52"/>
  <c r="AY65" i="52"/>
  <c r="AX66" i="52"/>
  <c r="AY66" i="52"/>
  <c r="AX69" i="52"/>
  <c r="AY69" i="52"/>
  <c r="AX70" i="52"/>
  <c r="AY70" i="52"/>
  <c r="AX71" i="52"/>
  <c r="AY71" i="52"/>
  <c r="AX72" i="52"/>
  <c r="AY72" i="52"/>
  <c r="AX73" i="52"/>
  <c r="AY73" i="52"/>
  <c r="AX74" i="52"/>
  <c r="AY74" i="52"/>
  <c r="AX75" i="52"/>
  <c r="AY75" i="52"/>
  <c r="AX76" i="52"/>
  <c r="AY76" i="52"/>
  <c r="AX77" i="52"/>
  <c r="AY77" i="52"/>
  <c r="AX78" i="52"/>
  <c r="AY78" i="52"/>
  <c r="AX92" i="52"/>
  <c r="AY92" i="52"/>
  <c r="AY63" i="52"/>
  <c r="AX63" i="52"/>
  <c r="AX59" i="52"/>
  <c r="AY59" i="52"/>
  <c r="AX60" i="52"/>
  <c r="AY60" i="52"/>
  <c r="AX61" i="52"/>
  <c r="AY61" i="52"/>
  <c r="AY58" i="52"/>
  <c r="AX58" i="52"/>
  <c r="AX52" i="52"/>
  <c r="AY52" i="52"/>
  <c r="AX53" i="52"/>
  <c r="AY53" i="52"/>
  <c r="AX54" i="52"/>
  <c r="AY54" i="52"/>
  <c r="AX55" i="52"/>
  <c r="AY55" i="52"/>
  <c r="AX56" i="52"/>
  <c r="AY56" i="52"/>
  <c r="AY51" i="52"/>
  <c r="AX51" i="52"/>
  <c r="AX45" i="52"/>
  <c r="AY45" i="52"/>
  <c r="AX46" i="52"/>
  <c r="AY46" i="52"/>
  <c r="AX47" i="52"/>
  <c r="AY47" i="52"/>
  <c r="AX49" i="52"/>
  <c r="AY49" i="52"/>
  <c r="AY44" i="52"/>
  <c r="AX44" i="52"/>
  <c r="AX36" i="52"/>
  <c r="AY36" i="52"/>
  <c r="AX37" i="52"/>
  <c r="AY37" i="52"/>
  <c r="AX38" i="52"/>
  <c r="AY38" i="52"/>
  <c r="AX41" i="52"/>
  <c r="AY41" i="52"/>
  <c r="AX42" i="52"/>
  <c r="AY42" i="52"/>
  <c r="AY35" i="52"/>
  <c r="AX35" i="52"/>
  <c r="AX29" i="52"/>
  <c r="AY29" i="52"/>
  <c r="AX30" i="52"/>
  <c r="AY30" i="52"/>
  <c r="AX31" i="52"/>
  <c r="AY31" i="52"/>
  <c r="AX32" i="52"/>
  <c r="AY32" i="52"/>
  <c r="AX33" i="52"/>
  <c r="AY33" i="52"/>
  <c r="AX28" i="52"/>
  <c r="AY28" i="52"/>
  <c r="M177" i="52"/>
  <c r="P177" i="52"/>
  <c r="S177" i="52"/>
  <c r="V177" i="52"/>
  <c r="Y177" i="52"/>
  <c r="AB177" i="52"/>
  <c r="AE177" i="52"/>
  <c r="AH177" i="52"/>
  <c r="AK177" i="52"/>
  <c r="AN177" i="52"/>
  <c r="AQ177" i="52"/>
  <c r="AT177" i="52"/>
  <c r="M178" i="52"/>
  <c r="P178" i="52"/>
  <c r="S178" i="52"/>
  <c r="V178" i="52"/>
  <c r="Y178" i="52"/>
  <c r="AB178" i="52"/>
  <c r="AE178" i="52"/>
  <c r="AH178" i="52"/>
  <c r="AK178" i="52"/>
  <c r="AN178" i="52"/>
  <c r="AQ178" i="52"/>
  <c r="AT178" i="52"/>
  <c r="M179" i="52"/>
  <c r="P179" i="52"/>
  <c r="S179" i="52"/>
  <c r="V179" i="52"/>
  <c r="Y179" i="52"/>
  <c r="AB179" i="52"/>
  <c r="AE179" i="52"/>
  <c r="AH179" i="52"/>
  <c r="AK179" i="52"/>
  <c r="AN179" i="52"/>
  <c r="AQ179" i="52"/>
  <c r="AT179" i="52"/>
  <c r="M180" i="52"/>
  <c r="P180" i="52"/>
  <c r="S180" i="52"/>
  <c r="V180" i="52"/>
  <c r="Y180" i="52"/>
  <c r="AB180" i="52"/>
  <c r="AE180" i="52"/>
  <c r="AH180" i="52"/>
  <c r="AK180" i="52"/>
  <c r="AN180" i="52"/>
  <c r="AQ180" i="52"/>
  <c r="AT180" i="52"/>
  <c r="M181" i="52"/>
  <c r="P181" i="52"/>
  <c r="S181" i="52"/>
  <c r="V181" i="52"/>
  <c r="Y181" i="52"/>
  <c r="AB181" i="52"/>
  <c r="AE181" i="52"/>
  <c r="AH181" i="52"/>
  <c r="AK181" i="52"/>
  <c r="AN181" i="52"/>
  <c r="AQ181" i="52"/>
  <c r="AT181" i="52"/>
  <c r="M182" i="52"/>
  <c r="P182" i="52"/>
  <c r="S182" i="52"/>
  <c r="V182" i="52"/>
  <c r="Y182" i="52"/>
  <c r="AB182" i="52"/>
  <c r="AE182" i="52"/>
  <c r="AH182" i="52"/>
  <c r="AK182" i="52"/>
  <c r="AN182" i="52"/>
  <c r="AQ182" i="52"/>
  <c r="AT182" i="52"/>
  <c r="M183" i="52"/>
  <c r="P183" i="52"/>
  <c r="S183" i="52"/>
  <c r="V183" i="52"/>
  <c r="Y183" i="52"/>
  <c r="AB183" i="52"/>
  <c r="AE183" i="52"/>
  <c r="AH183" i="52"/>
  <c r="AK183" i="52"/>
  <c r="AN183" i="52"/>
  <c r="AQ183" i="52"/>
  <c r="AT183" i="52"/>
  <c r="M184" i="52"/>
  <c r="P184" i="52"/>
  <c r="S184" i="52"/>
  <c r="V184" i="52"/>
  <c r="Y184" i="52"/>
  <c r="AB184" i="52"/>
  <c r="AE184" i="52"/>
  <c r="AH184" i="52"/>
  <c r="AK184" i="52"/>
  <c r="AN184" i="52"/>
  <c r="AQ184" i="52"/>
  <c r="AT184" i="52"/>
  <c r="M185" i="52"/>
  <c r="P185" i="52"/>
  <c r="S185" i="52"/>
  <c r="V185" i="52"/>
  <c r="Y185" i="52"/>
  <c r="AB185" i="52"/>
  <c r="AE185" i="52"/>
  <c r="AH185" i="52"/>
  <c r="AK185" i="52"/>
  <c r="AN185" i="52"/>
  <c r="AQ185" i="52"/>
  <c r="AT185" i="52"/>
  <c r="M186" i="52"/>
  <c r="P186" i="52"/>
  <c r="S186" i="52"/>
  <c r="V186" i="52"/>
  <c r="Y186" i="52"/>
  <c r="AB186" i="52"/>
  <c r="AE186" i="52"/>
  <c r="AH186" i="52"/>
  <c r="AK186" i="52"/>
  <c r="AN186" i="52"/>
  <c r="AQ186" i="52"/>
  <c r="AT186" i="52"/>
  <c r="M187" i="52"/>
  <c r="P187" i="52"/>
  <c r="S187" i="52"/>
  <c r="V187" i="52"/>
  <c r="Y187" i="52"/>
  <c r="AB187" i="52"/>
  <c r="AE187" i="52"/>
  <c r="AH187" i="52"/>
  <c r="AK187" i="52"/>
  <c r="AN187" i="52"/>
  <c r="AQ187" i="52"/>
  <c r="AT187" i="52"/>
  <c r="M198" i="52"/>
  <c r="P198" i="52"/>
  <c r="S198" i="52"/>
  <c r="V198" i="52"/>
  <c r="Y198" i="52"/>
  <c r="AB198" i="52"/>
  <c r="AE198" i="52"/>
  <c r="AH198" i="52"/>
  <c r="AK198" i="52"/>
  <c r="AN198" i="52"/>
  <c r="AQ198" i="52"/>
  <c r="AT198" i="52"/>
  <c r="M214" i="52"/>
  <c r="P214" i="52"/>
  <c r="S214" i="52"/>
  <c r="V214" i="52"/>
  <c r="Y214" i="52"/>
  <c r="AB214" i="52"/>
  <c r="AE214" i="52"/>
  <c r="AH214" i="52"/>
  <c r="AK214" i="52"/>
  <c r="AN214" i="52"/>
  <c r="AQ214" i="52"/>
  <c r="AT214" i="52"/>
  <c r="M215" i="52"/>
  <c r="P215" i="52"/>
  <c r="S215" i="52"/>
  <c r="V215" i="52"/>
  <c r="Y215" i="52"/>
  <c r="AB215" i="52"/>
  <c r="AE215" i="52"/>
  <c r="AH215" i="52"/>
  <c r="AK215" i="52"/>
  <c r="AN215" i="52"/>
  <c r="AQ215" i="52"/>
  <c r="AT215" i="52"/>
  <c r="AT176" i="52"/>
  <c r="AQ176" i="52"/>
  <c r="AN176" i="52"/>
  <c r="AK176" i="52"/>
  <c r="AH176" i="52"/>
  <c r="AE176" i="52"/>
  <c r="AB176" i="52"/>
  <c r="Y176" i="52"/>
  <c r="V176" i="52"/>
  <c r="S176" i="52"/>
  <c r="P176" i="52"/>
  <c r="M176" i="52"/>
  <c r="M140" i="52"/>
  <c r="P140" i="52"/>
  <c r="S140" i="52"/>
  <c r="V140" i="52"/>
  <c r="Y140" i="52"/>
  <c r="AB140" i="52"/>
  <c r="AE140" i="52"/>
  <c r="AH140" i="52"/>
  <c r="AK140" i="52"/>
  <c r="AN140" i="52"/>
  <c r="AQ140" i="52"/>
  <c r="AT140" i="52"/>
  <c r="M141" i="52"/>
  <c r="P141" i="52"/>
  <c r="S141" i="52"/>
  <c r="V141" i="52"/>
  <c r="Y141" i="52"/>
  <c r="AB141" i="52"/>
  <c r="AE141" i="52"/>
  <c r="AH141" i="52"/>
  <c r="AK141" i="52"/>
  <c r="AN141" i="52"/>
  <c r="AQ141" i="52"/>
  <c r="AT141" i="52"/>
  <c r="M142" i="52"/>
  <c r="P142" i="52"/>
  <c r="S142" i="52"/>
  <c r="V142" i="52"/>
  <c r="Y142" i="52"/>
  <c r="AB142" i="52"/>
  <c r="AE142" i="52"/>
  <c r="AH142" i="52"/>
  <c r="AK142" i="52"/>
  <c r="AN142" i="52"/>
  <c r="AQ142" i="52"/>
  <c r="AT142" i="52"/>
  <c r="M143" i="52"/>
  <c r="P143" i="52"/>
  <c r="S143" i="52"/>
  <c r="V143" i="52"/>
  <c r="Y143" i="52"/>
  <c r="AB143" i="52"/>
  <c r="AE143" i="52"/>
  <c r="AH143" i="52"/>
  <c r="AK143" i="52"/>
  <c r="AN143" i="52"/>
  <c r="AQ143" i="52"/>
  <c r="AT143" i="52"/>
  <c r="M144" i="52"/>
  <c r="P144" i="52"/>
  <c r="S144" i="52"/>
  <c r="V144" i="52"/>
  <c r="Y144" i="52"/>
  <c r="AB144" i="52"/>
  <c r="AE144" i="52"/>
  <c r="AH144" i="52"/>
  <c r="AK144" i="52"/>
  <c r="AN144" i="52"/>
  <c r="AQ144" i="52"/>
  <c r="AT144" i="52"/>
  <c r="M145" i="52"/>
  <c r="P145" i="52"/>
  <c r="S145" i="52"/>
  <c r="V145" i="52"/>
  <c r="Y145" i="52"/>
  <c r="AB145" i="52"/>
  <c r="AE145" i="52"/>
  <c r="AH145" i="52"/>
  <c r="AK145" i="52"/>
  <c r="AN145" i="52"/>
  <c r="AQ145" i="52"/>
  <c r="AT145" i="52"/>
  <c r="M146" i="52"/>
  <c r="P146" i="52"/>
  <c r="S146" i="52"/>
  <c r="V146" i="52"/>
  <c r="Y146" i="52"/>
  <c r="AB146" i="52"/>
  <c r="AE146" i="52"/>
  <c r="AH146" i="52"/>
  <c r="AK146" i="52"/>
  <c r="AN146" i="52"/>
  <c r="AQ146" i="52"/>
  <c r="AT146" i="52"/>
  <c r="M147" i="52"/>
  <c r="P147" i="52"/>
  <c r="S147" i="52"/>
  <c r="V147" i="52"/>
  <c r="Y147" i="52"/>
  <c r="AB147" i="52"/>
  <c r="AE147" i="52"/>
  <c r="AH147" i="52"/>
  <c r="AK147" i="52"/>
  <c r="AN147" i="52"/>
  <c r="AQ147" i="52"/>
  <c r="AT147" i="52"/>
  <c r="M173" i="52"/>
  <c r="P173" i="52"/>
  <c r="S173" i="52"/>
  <c r="V173" i="52"/>
  <c r="Y173" i="52"/>
  <c r="AB173" i="52"/>
  <c r="AE173" i="52"/>
  <c r="AH173" i="52"/>
  <c r="AK173" i="52"/>
  <c r="AN173" i="52"/>
  <c r="AQ173" i="52"/>
  <c r="AT173" i="52"/>
  <c r="M174" i="52"/>
  <c r="P174" i="52"/>
  <c r="S174" i="52"/>
  <c r="V174" i="52"/>
  <c r="Y174" i="52"/>
  <c r="AB174" i="52"/>
  <c r="AE174" i="52"/>
  <c r="AH174" i="52"/>
  <c r="AK174" i="52"/>
  <c r="AN174" i="52"/>
  <c r="AQ174" i="52"/>
  <c r="AT174" i="52"/>
  <c r="M95" i="52"/>
  <c r="P95" i="52"/>
  <c r="S95" i="52"/>
  <c r="V95" i="52"/>
  <c r="Y95" i="52"/>
  <c r="AB95" i="52"/>
  <c r="AE95" i="52"/>
  <c r="AH95" i="52"/>
  <c r="AK95" i="52"/>
  <c r="AN95" i="52"/>
  <c r="AQ95" i="52"/>
  <c r="AT95" i="52"/>
  <c r="M96" i="52"/>
  <c r="P96" i="52"/>
  <c r="S96" i="52"/>
  <c r="V96" i="52"/>
  <c r="Y96" i="52"/>
  <c r="AB96" i="52"/>
  <c r="AE96" i="52"/>
  <c r="AH96" i="52"/>
  <c r="AK96" i="52"/>
  <c r="AN96" i="52"/>
  <c r="AQ96" i="52"/>
  <c r="AT96" i="52"/>
  <c r="M97" i="52"/>
  <c r="P97" i="52"/>
  <c r="S97" i="52"/>
  <c r="V97" i="52"/>
  <c r="Y97" i="52"/>
  <c r="AB97" i="52"/>
  <c r="AE97" i="52"/>
  <c r="AH97" i="52"/>
  <c r="AK97" i="52"/>
  <c r="AN97" i="52"/>
  <c r="AQ97" i="52"/>
  <c r="AT97" i="52"/>
  <c r="M98" i="52"/>
  <c r="P98" i="52"/>
  <c r="S98" i="52"/>
  <c r="V98" i="52"/>
  <c r="Y98" i="52"/>
  <c r="AB98" i="52"/>
  <c r="AE98" i="52"/>
  <c r="AH98" i="52"/>
  <c r="AK98" i="52"/>
  <c r="AN98" i="52"/>
  <c r="AQ98" i="52"/>
  <c r="AT98" i="52"/>
  <c r="M99" i="52"/>
  <c r="P99" i="52"/>
  <c r="S99" i="52"/>
  <c r="V99" i="52"/>
  <c r="Y99" i="52"/>
  <c r="AB99" i="52"/>
  <c r="AE99" i="52"/>
  <c r="AH99" i="52"/>
  <c r="AK99" i="52"/>
  <c r="AN99" i="52"/>
  <c r="AQ99" i="52"/>
  <c r="AT99" i="52"/>
  <c r="M100" i="52"/>
  <c r="P100" i="52"/>
  <c r="S100" i="52"/>
  <c r="V100" i="52"/>
  <c r="Y100" i="52"/>
  <c r="AB100" i="52"/>
  <c r="AE100" i="52"/>
  <c r="AH100" i="52"/>
  <c r="AK100" i="52"/>
  <c r="AN100" i="52"/>
  <c r="AQ100" i="52"/>
  <c r="AT100" i="52"/>
  <c r="M101" i="52"/>
  <c r="P101" i="52"/>
  <c r="S101" i="52"/>
  <c r="V101" i="52"/>
  <c r="Y101" i="52"/>
  <c r="AB101" i="52"/>
  <c r="AE101" i="52"/>
  <c r="AH101" i="52"/>
  <c r="AK101" i="52"/>
  <c r="AN101" i="52"/>
  <c r="AQ101" i="52"/>
  <c r="AT101" i="52"/>
  <c r="M102" i="52"/>
  <c r="P102" i="52"/>
  <c r="S102" i="52"/>
  <c r="V102" i="52"/>
  <c r="Y102" i="52"/>
  <c r="AB102" i="52"/>
  <c r="AE102" i="52"/>
  <c r="AH102" i="52"/>
  <c r="AK102" i="52"/>
  <c r="AN102" i="52"/>
  <c r="AQ102" i="52"/>
  <c r="AT102" i="52"/>
  <c r="M103" i="52"/>
  <c r="P103" i="52"/>
  <c r="S103" i="52"/>
  <c r="V103" i="52"/>
  <c r="Y103" i="52"/>
  <c r="AB103" i="52"/>
  <c r="AE103" i="52"/>
  <c r="AH103" i="52"/>
  <c r="AK103" i="52"/>
  <c r="AN103" i="52"/>
  <c r="AQ103" i="52"/>
  <c r="AT103" i="52"/>
  <c r="M104" i="52"/>
  <c r="P104" i="52"/>
  <c r="S104" i="52"/>
  <c r="V104" i="52"/>
  <c r="Y104" i="52"/>
  <c r="AB104" i="52"/>
  <c r="AE104" i="52"/>
  <c r="AH104" i="52"/>
  <c r="AK104" i="52"/>
  <c r="AN104" i="52"/>
  <c r="AQ104" i="52"/>
  <c r="AT104" i="52"/>
  <c r="AT94" i="52"/>
  <c r="AQ94" i="52"/>
  <c r="AN94" i="52"/>
  <c r="AK94" i="52"/>
  <c r="AH94" i="52"/>
  <c r="AE94" i="52"/>
  <c r="AB94" i="52"/>
  <c r="Y94" i="52"/>
  <c r="V94" i="52"/>
  <c r="S94" i="52"/>
  <c r="P94" i="52"/>
  <c r="M94" i="52"/>
  <c r="M64" i="52"/>
  <c r="P64" i="52"/>
  <c r="S64" i="52"/>
  <c r="V64" i="52"/>
  <c r="Y64" i="52"/>
  <c r="AB64" i="52"/>
  <c r="AE64" i="52"/>
  <c r="AH64" i="52"/>
  <c r="AK64" i="52"/>
  <c r="AN64" i="52"/>
  <c r="AQ64" i="52"/>
  <c r="AT64" i="52"/>
  <c r="M65" i="52"/>
  <c r="P65" i="52"/>
  <c r="S65" i="52"/>
  <c r="V65" i="52"/>
  <c r="Y65" i="52"/>
  <c r="AB65" i="52"/>
  <c r="AE65" i="52"/>
  <c r="AH65" i="52"/>
  <c r="AK65" i="52"/>
  <c r="AN65" i="52"/>
  <c r="AQ65" i="52"/>
  <c r="AT65" i="52"/>
  <c r="M66" i="52"/>
  <c r="P66" i="52"/>
  <c r="S66" i="52"/>
  <c r="V66" i="52"/>
  <c r="Y66" i="52"/>
  <c r="AB66" i="52"/>
  <c r="AE66" i="52"/>
  <c r="AH66" i="52"/>
  <c r="AK66" i="52"/>
  <c r="AN66" i="52"/>
  <c r="AQ66" i="52"/>
  <c r="AT66" i="52"/>
  <c r="M69" i="52"/>
  <c r="P69" i="52"/>
  <c r="S69" i="52"/>
  <c r="V69" i="52"/>
  <c r="Y69" i="52"/>
  <c r="AB69" i="52"/>
  <c r="AE69" i="52"/>
  <c r="AH69" i="52"/>
  <c r="AK69" i="52"/>
  <c r="AN69" i="52"/>
  <c r="AQ69" i="52"/>
  <c r="AT69" i="52"/>
  <c r="M70" i="52"/>
  <c r="P70" i="52"/>
  <c r="S70" i="52"/>
  <c r="V70" i="52"/>
  <c r="Y70" i="52"/>
  <c r="AB70" i="52"/>
  <c r="AE70" i="52"/>
  <c r="AH70" i="52"/>
  <c r="AK70" i="52"/>
  <c r="AN70" i="52"/>
  <c r="AQ70" i="52"/>
  <c r="AT70" i="52"/>
  <c r="M71" i="52"/>
  <c r="P71" i="52"/>
  <c r="S71" i="52"/>
  <c r="V71" i="52"/>
  <c r="Y71" i="52"/>
  <c r="AB71" i="52"/>
  <c r="AE71" i="52"/>
  <c r="AH71" i="52"/>
  <c r="AK71" i="52"/>
  <c r="AN71" i="52"/>
  <c r="AQ71" i="52"/>
  <c r="AT71" i="52"/>
  <c r="M72" i="52"/>
  <c r="P72" i="52"/>
  <c r="S72" i="52"/>
  <c r="V72" i="52"/>
  <c r="Y72" i="52"/>
  <c r="AB72" i="52"/>
  <c r="AE72" i="52"/>
  <c r="AH72" i="52"/>
  <c r="AK72" i="52"/>
  <c r="AN72" i="52"/>
  <c r="AQ72" i="52"/>
  <c r="AT72" i="52"/>
  <c r="M73" i="52"/>
  <c r="P73" i="52"/>
  <c r="S73" i="52"/>
  <c r="V73" i="52"/>
  <c r="Y73" i="52"/>
  <c r="AB73" i="52"/>
  <c r="AE73" i="52"/>
  <c r="AH73" i="52"/>
  <c r="AK73" i="52"/>
  <c r="AN73" i="52"/>
  <c r="AQ73" i="52"/>
  <c r="AT73" i="52"/>
  <c r="M74" i="52"/>
  <c r="P74" i="52"/>
  <c r="S74" i="52"/>
  <c r="V74" i="52"/>
  <c r="Y74" i="52"/>
  <c r="AB74" i="52"/>
  <c r="AE74" i="52"/>
  <c r="AH74" i="52"/>
  <c r="AK74" i="52"/>
  <c r="AN74" i="52"/>
  <c r="AQ74" i="52"/>
  <c r="AT74" i="52"/>
  <c r="M75" i="52"/>
  <c r="P75" i="52"/>
  <c r="S75" i="52"/>
  <c r="V75" i="52"/>
  <c r="Y75" i="52"/>
  <c r="AB75" i="52"/>
  <c r="AE75" i="52"/>
  <c r="AH75" i="52"/>
  <c r="AK75" i="52"/>
  <c r="AN75" i="52"/>
  <c r="AQ75" i="52"/>
  <c r="AT75" i="52"/>
  <c r="M76" i="52"/>
  <c r="P76" i="52"/>
  <c r="S76" i="52"/>
  <c r="V76" i="52"/>
  <c r="Y76" i="52"/>
  <c r="AB76" i="52"/>
  <c r="AE76" i="52"/>
  <c r="AH76" i="52"/>
  <c r="AK76" i="52"/>
  <c r="AN76" i="52"/>
  <c r="AQ76" i="52"/>
  <c r="AT76" i="52"/>
  <c r="M77" i="52"/>
  <c r="P77" i="52"/>
  <c r="S77" i="52"/>
  <c r="V77" i="52"/>
  <c r="Y77" i="52"/>
  <c r="AB77" i="52"/>
  <c r="AE77" i="52"/>
  <c r="AH77" i="52"/>
  <c r="AK77" i="52"/>
  <c r="AN77" i="52"/>
  <c r="AQ77" i="52"/>
  <c r="AT77" i="52"/>
  <c r="M78" i="52"/>
  <c r="P78" i="52"/>
  <c r="S78" i="52"/>
  <c r="V78" i="52"/>
  <c r="Y78" i="52"/>
  <c r="AB78" i="52"/>
  <c r="AE78" i="52"/>
  <c r="AH78" i="52"/>
  <c r="AK78" i="52"/>
  <c r="AN78" i="52"/>
  <c r="AQ78" i="52"/>
  <c r="AT78" i="52"/>
  <c r="M92" i="52"/>
  <c r="P92" i="52"/>
  <c r="S92" i="52"/>
  <c r="V92" i="52"/>
  <c r="Y92" i="52"/>
  <c r="AB92" i="52"/>
  <c r="AE92" i="52"/>
  <c r="AH92" i="52"/>
  <c r="AK92" i="52"/>
  <c r="AN92" i="52"/>
  <c r="AQ92" i="52"/>
  <c r="AT92" i="52"/>
  <c r="AT63" i="52"/>
  <c r="AQ63" i="52"/>
  <c r="AN63" i="52"/>
  <c r="AK63" i="52"/>
  <c r="AH63" i="52"/>
  <c r="AE63" i="52"/>
  <c r="AB63" i="52"/>
  <c r="Y63" i="52"/>
  <c r="V63" i="52"/>
  <c r="S63" i="52"/>
  <c r="P63" i="52"/>
  <c r="M63" i="52"/>
  <c r="M59" i="52"/>
  <c r="P59" i="52"/>
  <c r="S59" i="52"/>
  <c r="V59" i="52"/>
  <c r="Y59" i="52"/>
  <c r="AB59" i="52"/>
  <c r="AE59" i="52"/>
  <c r="AH59" i="52"/>
  <c r="AK59" i="52"/>
  <c r="AN59" i="52"/>
  <c r="AQ59" i="52"/>
  <c r="AT59" i="52"/>
  <c r="M60" i="52"/>
  <c r="P60" i="52"/>
  <c r="S60" i="52"/>
  <c r="V60" i="52"/>
  <c r="Y60" i="52"/>
  <c r="AB60" i="52"/>
  <c r="AE60" i="52"/>
  <c r="AH60" i="52"/>
  <c r="AK60" i="52"/>
  <c r="AN60" i="52"/>
  <c r="AQ60" i="52"/>
  <c r="AT60" i="52"/>
  <c r="M61" i="52"/>
  <c r="P61" i="52"/>
  <c r="S61" i="52"/>
  <c r="V61" i="52"/>
  <c r="Y61" i="52"/>
  <c r="AB61" i="52"/>
  <c r="AE61" i="52"/>
  <c r="AH61" i="52"/>
  <c r="AK61" i="52"/>
  <c r="AN61" i="52"/>
  <c r="AQ61" i="52"/>
  <c r="AT61" i="52"/>
  <c r="AT58" i="52"/>
  <c r="AQ58" i="52"/>
  <c r="AN58" i="52"/>
  <c r="AK58" i="52"/>
  <c r="AH58" i="52"/>
  <c r="AE58" i="52"/>
  <c r="AB58" i="52"/>
  <c r="Y58" i="52"/>
  <c r="V58" i="52"/>
  <c r="S58" i="52"/>
  <c r="P58" i="52"/>
  <c r="M58" i="52"/>
  <c r="M52" i="52"/>
  <c r="P52" i="52"/>
  <c r="S52" i="52"/>
  <c r="V52" i="52"/>
  <c r="Y52" i="52"/>
  <c r="AB52" i="52"/>
  <c r="AE52" i="52"/>
  <c r="AH52" i="52"/>
  <c r="AK52" i="52"/>
  <c r="AN52" i="52"/>
  <c r="AQ52" i="52"/>
  <c r="AT52" i="52"/>
  <c r="M53" i="52"/>
  <c r="P53" i="52"/>
  <c r="S53" i="52"/>
  <c r="V53" i="52"/>
  <c r="Y53" i="52"/>
  <c r="AB53" i="52"/>
  <c r="AE53" i="52"/>
  <c r="AH53" i="52"/>
  <c r="AK53" i="52"/>
  <c r="AN53" i="52"/>
  <c r="AQ53" i="52"/>
  <c r="AT53" i="52"/>
  <c r="M54" i="52"/>
  <c r="P54" i="52"/>
  <c r="S54" i="52"/>
  <c r="V54" i="52"/>
  <c r="Y54" i="52"/>
  <c r="AB54" i="52"/>
  <c r="AE54" i="52"/>
  <c r="AH54" i="52"/>
  <c r="AK54" i="52"/>
  <c r="AN54" i="52"/>
  <c r="AQ54" i="52"/>
  <c r="AT54" i="52"/>
  <c r="M55" i="52"/>
  <c r="P55" i="52"/>
  <c r="S55" i="52"/>
  <c r="V55" i="52"/>
  <c r="Y55" i="52"/>
  <c r="AB55" i="52"/>
  <c r="AE55" i="52"/>
  <c r="AH55" i="52"/>
  <c r="AK55" i="52"/>
  <c r="AN55" i="52"/>
  <c r="AQ55" i="52"/>
  <c r="AT55" i="52"/>
  <c r="M56" i="52"/>
  <c r="P56" i="52"/>
  <c r="S56" i="52"/>
  <c r="V56" i="52"/>
  <c r="Y56" i="52"/>
  <c r="AB56" i="52"/>
  <c r="AE56" i="52"/>
  <c r="AH56" i="52"/>
  <c r="AK56" i="52"/>
  <c r="AN56" i="52"/>
  <c r="AQ56" i="52"/>
  <c r="AT56" i="52"/>
  <c r="AQ51" i="52"/>
  <c r="AN51" i="52"/>
  <c r="AK51" i="52"/>
  <c r="AH51" i="52"/>
  <c r="AE51" i="52"/>
  <c r="AB51" i="52"/>
  <c r="Y51" i="52"/>
  <c r="V51" i="52"/>
  <c r="S51" i="52"/>
  <c r="P51" i="52"/>
  <c r="M51" i="52"/>
  <c r="M45" i="52"/>
  <c r="P45" i="52"/>
  <c r="S45" i="52"/>
  <c r="V45" i="52"/>
  <c r="Y45" i="52"/>
  <c r="AB45" i="52"/>
  <c r="AE45" i="52"/>
  <c r="AH45" i="52"/>
  <c r="AK45" i="52"/>
  <c r="AN45" i="52"/>
  <c r="AQ45" i="52"/>
  <c r="AT45" i="52"/>
  <c r="M46" i="52"/>
  <c r="P46" i="52"/>
  <c r="S46" i="52"/>
  <c r="V46" i="52"/>
  <c r="Y46" i="52"/>
  <c r="AB46" i="52"/>
  <c r="AE46" i="52"/>
  <c r="AH46" i="52"/>
  <c r="AK46" i="52"/>
  <c r="AN46" i="52"/>
  <c r="AQ46" i="52"/>
  <c r="AT46" i="52"/>
  <c r="M47" i="52"/>
  <c r="P47" i="52"/>
  <c r="S47" i="52"/>
  <c r="V47" i="52"/>
  <c r="Y47" i="52"/>
  <c r="AB47" i="52"/>
  <c r="AE47" i="52"/>
  <c r="AH47" i="52"/>
  <c r="AK47" i="52"/>
  <c r="AN47" i="52"/>
  <c r="AQ47" i="52"/>
  <c r="AT47" i="52"/>
  <c r="M49" i="52"/>
  <c r="P49" i="52"/>
  <c r="S49" i="52"/>
  <c r="V49" i="52"/>
  <c r="Y49" i="52"/>
  <c r="AB49" i="52"/>
  <c r="AE49" i="52"/>
  <c r="AH49" i="52"/>
  <c r="AK49" i="52"/>
  <c r="AN49" i="52"/>
  <c r="AQ49" i="52"/>
  <c r="AT49" i="52"/>
  <c r="AT44" i="52"/>
  <c r="AQ44" i="52"/>
  <c r="AN44" i="52"/>
  <c r="AK44" i="52"/>
  <c r="AH44" i="52"/>
  <c r="AE44" i="52"/>
  <c r="M36" i="52"/>
  <c r="P36" i="52"/>
  <c r="S36" i="52"/>
  <c r="V36" i="52"/>
  <c r="Y36" i="52"/>
  <c r="AB36" i="52"/>
  <c r="AE36" i="52"/>
  <c r="AH36" i="52"/>
  <c r="AK36" i="52"/>
  <c r="AN36" i="52"/>
  <c r="AQ36" i="52"/>
  <c r="AT36" i="52"/>
  <c r="Y37" i="52"/>
  <c r="AB37" i="52"/>
  <c r="AE37" i="52"/>
  <c r="AH37" i="52"/>
  <c r="AK37" i="52"/>
  <c r="AN37" i="52"/>
  <c r="AQ37" i="52"/>
  <c r="AT37" i="52"/>
  <c r="M38" i="52"/>
  <c r="P38" i="52"/>
  <c r="S38" i="52"/>
  <c r="V38" i="52"/>
  <c r="Y38" i="52"/>
  <c r="AB38" i="52"/>
  <c r="AE38" i="52"/>
  <c r="AH38" i="52"/>
  <c r="AK38" i="52"/>
  <c r="AN38" i="52"/>
  <c r="AQ38" i="52"/>
  <c r="AT38" i="52"/>
  <c r="M41" i="52"/>
  <c r="P41" i="52"/>
  <c r="S41" i="52"/>
  <c r="V41" i="52"/>
  <c r="Y41" i="52"/>
  <c r="AB41" i="52"/>
  <c r="AE41" i="52"/>
  <c r="AH41" i="52"/>
  <c r="AK41" i="52"/>
  <c r="AN41" i="52"/>
  <c r="AQ41" i="52"/>
  <c r="AT41" i="52"/>
  <c r="M42" i="52"/>
  <c r="P42" i="52"/>
  <c r="S42" i="52"/>
  <c r="V42" i="52"/>
  <c r="Y42" i="52"/>
  <c r="AB42" i="52"/>
  <c r="AE42" i="52"/>
  <c r="AH42" i="52"/>
  <c r="AK42" i="52"/>
  <c r="AN42" i="52"/>
  <c r="AQ42" i="52"/>
  <c r="AT42" i="52"/>
  <c r="AT35" i="52"/>
  <c r="AQ35" i="52"/>
  <c r="AN35" i="52"/>
  <c r="AK35" i="52"/>
  <c r="AH35" i="52"/>
  <c r="AE35" i="52"/>
  <c r="AB35" i="52"/>
  <c r="AB10" i="52" s="1"/>
  <c r="Y35" i="52"/>
  <c r="V35" i="52"/>
  <c r="S35" i="52"/>
  <c r="P35" i="52"/>
  <c r="M35" i="52"/>
  <c r="P29" i="52"/>
  <c r="S29" i="52"/>
  <c r="V29" i="52"/>
  <c r="Y29" i="52"/>
  <c r="AB29" i="52"/>
  <c r="AE29" i="52"/>
  <c r="AH29" i="52"/>
  <c r="AK29" i="52"/>
  <c r="AN29" i="52"/>
  <c r="AQ29" i="52"/>
  <c r="AT29" i="52"/>
  <c r="M30" i="52"/>
  <c r="P30" i="52"/>
  <c r="S30" i="52"/>
  <c r="V30" i="52"/>
  <c r="Y30" i="52"/>
  <c r="AB30" i="52"/>
  <c r="AE30" i="52"/>
  <c r="AH30" i="52"/>
  <c r="AK30" i="52"/>
  <c r="AN30" i="52"/>
  <c r="AQ30" i="52"/>
  <c r="AT30" i="52"/>
  <c r="M31" i="52"/>
  <c r="P31" i="52"/>
  <c r="S31" i="52"/>
  <c r="V31" i="52"/>
  <c r="Y31" i="52"/>
  <c r="AB31" i="52"/>
  <c r="AE31" i="52"/>
  <c r="AH31" i="52"/>
  <c r="AK31" i="52"/>
  <c r="AN31" i="52"/>
  <c r="AQ31" i="52"/>
  <c r="AT31" i="52"/>
  <c r="M32" i="52"/>
  <c r="P32" i="52"/>
  <c r="S32" i="52"/>
  <c r="V32" i="52"/>
  <c r="Y32" i="52"/>
  <c r="AB32" i="52"/>
  <c r="AE32" i="52"/>
  <c r="AH32" i="52"/>
  <c r="AK32" i="52"/>
  <c r="AN32" i="52"/>
  <c r="AQ32" i="52"/>
  <c r="AT32" i="52"/>
  <c r="M33" i="52"/>
  <c r="P33" i="52"/>
  <c r="S33" i="52"/>
  <c r="V33" i="52"/>
  <c r="Y33" i="52"/>
  <c r="AB33" i="52"/>
  <c r="AE33" i="52"/>
  <c r="AH33" i="52"/>
  <c r="AK33" i="52"/>
  <c r="AN33" i="52"/>
  <c r="AQ33" i="52"/>
  <c r="AT33" i="52"/>
  <c r="AT28" i="52"/>
  <c r="AQ28" i="52"/>
  <c r="AN28" i="52"/>
  <c r="AK28" i="52"/>
  <c r="AH28" i="52"/>
  <c r="AE28" i="52"/>
  <c r="AB28" i="52"/>
  <c r="Y28" i="52"/>
  <c r="V28" i="52"/>
  <c r="S28" i="52"/>
  <c r="P28" i="52"/>
  <c r="M28" i="52"/>
  <c r="AH10" i="52" l="1"/>
  <c r="AT10" i="52"/>
  <c r="AK14" i="52"/>
  <c r="AK13" i="63" s="1"/>
  <c r="Y10" i="52"/>
  <c r="Y14" i="52"/>
  <c r="Y13" i="63" s="1"/>
  <c r="AK10" i="52"/>
  <c r="P14" i="52"/>
  <c r="P13" i="63" s="1"/>
  <c r="P15" i="52"/>
  <c r="P14" i="63" s="1"/>
  <c r="Y15" i="52"/>
  <c r="Y14" i="63" s="1"/>
  <c r="AN14" i="52"/>
  <c r="AN13" i="63" s="1"/>
  <c r="AB15" i="52"/>
  <c r="AB14" i="63" s="1"/>
  <c r="AN10" i="52"/>
  <c r="S14" i="52"/>
  <c r="S13" i="63" s="1"/>
  <c r="AE14" i="52"/>
  <c r="AE13" i="63" s="1"/>
  <c r="AQ14" i="52"/>
  <c r="AQ13" i="63" s="1"/>
  <c r="S10" i="52"/>
  <c r="S15" i="52"/>
  <c r="S14" i="63" s="1"/>
  <c r="AE15" i="52"/>
  <c r="AE14" i="63" s="1"/>
  <c r="AQ15" i="52"/>
  <c r="AQ14" i="63" s="1"/>
  <c r="AK15" i="52"/>
  <c r="AK14" i="63" s="1"/>
  <c r="AB14" i="52"/>
  <c r="AB13" i="63" s="1"/>
  <c r="AN15" i="52"/>
  <c r="AN14" i="63" s="1"/>
  <c r="AE10" i="52"/>
  <c r="AQ10" i="52"/>
  <c r="V10" i="52"/>
  <c r="V14" i="52"/>
  <c r="V13" i="63" s="1"/>
  <c r="AH14" i="52"/>
  <c r="AH13" i="63" s="1"/>
  <c r="AT14" i="52"/>
  <c r="AT13" i="63" s="1"/>
  <c r="V15" i="52"/>
  <c r="V14" i="63" s="1"/>
  <c r="AH15" i="52"/>
  <c r="AH14" i="63" s="1"/>
  <c r="AT15" i="52"/>
  <c r="AT14" i="63" s="1"/>
  <c r="AW17" i="52"/>
  <c r="AT134" i="52"/>
  <c r="AH134" i="52"/>
  <c r="V134" i="52"/>
  <c r="AY134" i="52"/>
  <c r="AQ134" i="52"/>
  <c r="AE134" i="52"/>
  <c r="S134" i="52"/>
  <c r="AX134" i="52"/>
  <c r="AN134" i="52"/>
  <c r="AB134" i="52"/>
  <c r="P10" i="52"/>
  <c r="P134" i="52"/>
  <c r="AK134" i="52"/>
  <c r="Y134" i="52"/>
  <c r="M134" i="52"/>
  <c r="M10" i="52"/>
  <c r="AW18" i="52"/>
  <c r="V12" i="52"/>
  <c r="V11" i="63" s="1"/>
  <c r="AW16" i="52"/>
  <c r="AW15" i="63" s="1"/>
  <c r="M15" i="52"/>
  <c r="M14" i="63" s="1"/>
  <c r="M14" i="52"/>
  <c r="M13" i="63" s="1"/>
  <c r="AK12" i="52"/>
  <c r="AK11" i="63" s="1"/>
  <c r="S12" i="52"/>
  <c r="S11" i="63" s="1"/>
  <c r="AE12" i="52"/>
  <c r="AE11" i="63" s="1"/>
  <c r="AQ12" i="52"/>
  <c r="AQ11" i="63" s="1"/>
  <c r="Y12" i="52"/>
  <c r="Y11" i="63" s="1"/>
  <c r="M12" i="52"/>
  <c r="M11" i="63" s="1"/>
  <c r="AH12" i="52"/>
  <c r="AH11" i="63" s="1"/>
  <c r="P12" i="52"/>
  <c r="P11" i="63" s="1"/>
  <c r="AB12" i="52"/>
  <c r="AB11" i="63" s="1"/>
  <c r="AN12" i="52"/>
  <c r="AN11" i="63" s="1"/>
  <c r="AW56" i="52"/>
  <c r="AW55" i="52"/>
  <c r="AW54" i="52"/>
  <c r="AW53" i="52"/>
  <c r="AW52" i="52"/>
  <c r="AW61" i="52"/>
  <c r="AW60" i="52"/>
  <c r="AW59" i="52"/>
  <c r="AW92" i="52"/>
  <c r="AW78" i="52"/>
  <c r="AW77" i="52"/>
  <c r="AW76" i="52"/>
  <c r="AW75" i="52"/>
  <c r="AW74" i="52"/>
  <c r="AW73" i="52"/>
  <c r="AW72" i="52"/>
  <c r="AW71" i="52"/>
  <c r="AW70" i="52"/>
  <c r="AW69" i="52"/>
  <c r="AW66" i="52"/>
  <c r="AW65" i="52"/>
  <c r="AW104" i="52"/>
  <c r="AW103" i="52"/>
  <c r="AW102" i="52"/>
  <c r="AW101" i="52"/>
  <c r="AW100" i="52"/>
  <c r="AW99" i="52"/>
  <c r="AW98" i="52"/>
  <c r="AW97" i="52"/>
  <c r="AW96" i="52"/>
  <c r="AW95" i="52"/>
  <c r="AW174" i="52"/>
  <c r="AW173" i="52"/>
  <c r="AW147" i="52"/>
  <c r="AW146" i="52"/>
  <c r="AW145" i="52"/>
  <c r="AW144" i="52"/>
  <c r="AW143" i="52"/>
  <c r="AW142" i="52"/>
  <c r="AW141" i="52"/>
  <c r="AW140" i="52"/>
  <c r="AW215" i="52"/>
  <c r="AW214" i="52"/>
  <c r="AW198" i="52"/>
  <c r="AW187" i="52"/>
  <c r="AW186" i="52"/>
  <c r="AW185" i="52"/>
  <c r="AW184" i="52"/>
  <c r="AW183" i="52"/>
  <c r="AW182" i="52"/>
  <c r="AW181" i="52"/>
  <c r="AW180" i="52"/>
  <c r="AW179" i="52"/>
  <c r="AW178" i="52"/>
  <c r="AW177" i="52"/>
  <c r="AW42" i="52"/>
  <c r="AW41" i="52"/>
  <c r="AW38" i="52"/>
  <c r="AW37" i="52"/>
  <c r="AW36" i="52"/>
  <c r="AW49" i="52"/>
  <c r="AW47" i="52"/>
  <c r="AW46" i="52"/>
  <c r="AW45" i="52"/>
  <c r="AW58" i="52"/>
  <c r="AW94" i="52"/>
  <c r="AW176" i="52"/>
  <c r="AW28" i="52"/>
  <c r="AW35" i="52"/>
  <c r="AW44" i="52"/>
  <c r="AW227" i="52"/>
  <c r="AW33" i="52"/>
  <c r="AW32" i="52"/>
  <c r="AW31" i="52"/>
  <c r="AW30" i="52"/>
  <c r="AW233" i="52"/>
  <c r="AW64" i="52"/>
  <c r="AW63" i="52"/>
  <c r="AW29" i="52"/>
  <c r="AV175" i="52"/>
  <c r="AU175" i="52"/>
  <c r="AT175" i="52"/>
  <c r="AS175" i="52"/>
  <c r="AR175" i="52"/>
  <c r="AQ175" i="52"/>
  <c r="AP175" i="52"/>
  <c r="AO175" i="52"/>
  <c r="AN175" i="52"/>
  <c r="AM175" i="52"/>
  <c r="AL175" i="52"/>
  <c r="AK175" i="52"/>
  <c r="AJ175" i="52"/>
  <c r="AI175" i="52"/>
  <c r="AH175" i="52"/>
  <c r="AG175" i="52"/>
  <c r="AF175" i="52"/>
  <c r="AE175" i="52"/>
  <c r="AD175" i="52"/>
  <c r="AC175" i="52"/>
  <c r="AB175" i="52"/>
  <c r="AA175" i="52"/>
  <c r="Z175" i="52"/>
  <c r="Y175" i="52"/>
  <c r="X175" i="52"/>
  <c r="W175" i="52"/>
  <c r="V175" i="52"/>
  <c r="U175" i="52"/>
  <c r="T175" i="52"/>
  <c r="S175" i="52"/>
  <c r="R175" i="52"/>
  <c r="Q175" i="52"/>
  <c r="P175" i="52"/>
  <c r="O175" i="52"/>
  <c r="N175" i="52"/>
  <c r="M175" i="52"/>
  <c r="BB14" i="52" l="1"/>
  <c r="AW28" i="63" s="1"/>
  <c r="AW16" i="63"/>
  <c r="BB15" i="52"/>
  <c r="AW29" i="63" s="1"/>
  <c r="AW17" i="63"/>
  <c r="AW10" i="52"/>
  <c r="BB17" i="52" s="1"/>
  <c r="AB25" i="63" s="1"/>
  <c r="AW134" i="52"/>
  <c r="AQ13" i="52"/>
  <c r="AH13" i="52"/>
  <c r="AH12" i="63" s="1"/>
  <c r="AN13" i="52"/>
  <c r="AN12" i="63" s="1"/>
  <c r="AT13" i="52"/>
  <c r="AT12" i="63" s="1"/>
  <c r="AE13" i="52"/>
  <c r="AE12" i="63" s="1"/>
  <c r="AB13" i="52"/>
  <c r="AB12" i="63" s="1"/>
  <c r="AK13" i="52"/>
  <c r="Y13" i="52"/>
  <c r="Y12" i="63" s="1"/>
  <c r="V13" i="52"/>
  <c r="V12" i="63" s="1"/>
  <c r="P13" i="52"/>
  <c r="P12" i="63" s="1"/>
  <c r="S13" i="52"/>
  <c r="S12" i="63" s="1"/>
  <c r="M13" i="52"/>
  <c r="M12" i="63" s="1"/>
  <c r="BB12" i="52"/>
  <c r="AW26" i="63" s="1"/>
  <c r="AW14" i="52"/>
  <c r="AW13" i="63" s="1"/>
  <c r="AW15" i="52"/>
  <c r="AW14" i="63" s="1"/>
  <c r="AX175" i="52"/>
  <c r="AW175" i="52"/>
  <c r="AY175" i="52"/>
  <c r="AV50" i="52"/>
  <c r="AU50" i="52"/>
  <c r="AT50" i="52"/>
  <c r="AS50" i="52"/>
  <c r="AR50" i="52"/>
  <c r="AQ50" i="52"/>
  <c r="AP50" i="52"/>
  <c r="AO50" i="52"/>
  <c r="AN50" i="52"/>
  <c r="AM50" i="52"/>
  <c r="AL50" i="52"/>
  <c r="AK50" i="52"/>
  <c r="AJ50" i="52"/>
  <c r="AI50" i="52"/>
  <c r="AH50" i="52"/>
  <c r="AG50" i="52"/>
  <c r="AF50" i="52"/>
  <c r="AE50" i="52"/>
  <c r="AD50" i="52"/>
  <c r="AC50" i="52"/>
  <c r="AB50" i="52"/>
  <c r="AA50" i="52"/>
  <c r="Z50" i="52"/>
  <c r="Y50" i="52"/>
  <c r="X50" i="52"/>
  <c r="W50" i="52"/>
  <c r="V50" i="52"/>
  <c r="U50" i="52"/>
  <c r="T50" i="52"/>
  <c r="S50" i="52"/>
  <c r="R50" i="52"/>
  <c r="Q50" i="52"/>
  <c r="P50" i="52"/>
  <c r="O50" i="52"/>
  <c r="N50" i="52"/>
  <c r="M50" i="52"/>
  <c r="AK11" i="52" l="1"/>
  <c r="AK10" i="63" s="1"/>
  <c r="AK12" i="63"/>
  <c r="AQ11" i="52"/>
  <c r="AQ10" i="63" s="1"/>
  <c r="AQ12" i="63"/>
  <c r="AN11" i="52"/>
  <c r="AN10" i="63" s="1"/>
  <c r="AH11" i="52"/>
  <c r="AH10" i="63" s="1"/>
  <c r="AE11" i="52"/>
  <c r="AE10" i="63" s="1"/>
  <c r="P11" i="52"/>
  <c r="P10" i="63" s="1"/>
  <c r="AB11" i="52"/>
  <c r="AB10" i="63" s="1"/>
  <c r="Y11" i="52"/>
  <c r="Y10" i="63" s="1"/>
  <c r="V11" i="52"/>
  <c r="V10" i="63" s="1"/>
  <c r="S11" i="52"/>
  <c r="S10" i="63" s="1"/>
  <c r="AW13" i="52"/>
  <c r="M11" i="52"/>
  <c r="M10" i="63" s="1"/>
  <c r="AW50" i="52"/>
  <c r="AX50" i="52"/>
  <c r="AY50" i="52"/>
  <c r="N93" i="52"/>
  <c r="O93" i="52"/>
  <c r="P93" i="52"/>
  <c r="Q93" i="52"/>
  <c r="R93" i="52"/>
  <c r="S93" i="52"/>
  <c r="T93" i="52"/>
  <c r="U93" i="52"/>
  <c r="V93" i="52"/>
  <c r="W93" i="52"/>
  <c r="X93" i="52"/>
  <c r="Y93" i="52"/>
  <c r="Z93" i="52"/>
  <c r="AA93" i="52"/>
  <c r="AB93" i="52"/>
  <c r="AC93" i="52"/>
  <c r="AD93" i="52"/>
  <c r="AE93" i="52"/>
  <c r="AF93" i="52"/>
  <c r="AG93" i="52"/>
  <c r="AH93" i="52"/>
  <c r="AI93" i="52"/>
  <c r="AJ93" i="52"/>
  <c r="AK93" i="52"/>
  <c r="AL93" i="52"/>
  <c r="AM93" i="52"/>
  <c r="AN93" i="52"/>
  <c r="AO93" i="52"/>
  <c r="AP93" i="52"/>
  <c r="AQ93" i="52"/>
  <c r="AR93" i="52"/>
  <c r="AS93" i="52"/>
  <c r="AT93" i="52"/>
  <c r="AU93" i="52"/>
  <c r="AV93" i="52"/>
  <c r="M93" i="52"/>
  <c r="N57" i="52"/>
  <c r="O57" i="52"/>
  <c r="P57" i="52"/>
  <c r="Q57" i="52"/>
  <c r="R57" i="52"/>
  <c r="S57" i="52"/>
  <c r="T57" i="52"/>
  <c r="U57" i="52"/>
  <c r="V57" i="52"/>
  <c r="W57" i="52"/>
  <c r="X57" i="52"/>
  <c r="Y57" i="52"/>
  <c r="Z57" i="52"/>
  <c r="AA57" i="52"/>
  <c r="AB57" i="52"/>
  <c r="AC57" i="52"/>
  <c r="AD57" i="52"/>
  <c r="AE57" i="52"/>
  <c r="AF57" i="52"/>
  <c r="AG57" i="52"/>
  <c r="AH57" i="52"/>
  <c r="AI57" i="52"/>
  <c r="AJ57" i="52"/>
  <c r="AK57" i="52"/>
  <c r="AL57" i="52"/>
  <c r="AM57" i="52"/>
  <c r="AN57" i="52"/>
  <c r="AO57" i="52"/>
  <c r="AP57" i="52"/>
  <c r="AQ57" i="52"/>
  <c r="AR57" i="52"/>
  <c r="AS57" i="52"/>
  <c r="AU57" i="52"/>
  <c r="M57" i="52"/>
  <c r="N43" i="52"/>
  <c r="O43" i="52"/>
  <c r="P43" i="52"/>
  <c r="Q43" i="52"/>
  <c r="R43" i="52"/>
  <c r="S43" i="52"/>
  <c r="T43" i="52"/>
  <c r="U43" i="52"/>
  <c r="V43" i="52"/>
  <c r="W43" i="52"/>
  <c r="X43" i="52"/>
  <c r="Y43" i="52"/>
  <c r="Z43" i="52"/>
  <c r="AA43" i="52"/>
  <c r="AB43" i="52"/>
  <c r="AC43" i="52"/>
  <c r="AD43" i="52"/>
  <c r="AE43" i="52"/>
  <c r="AF43" i="52"/>
  <c r="AG43" i="52"/>
  <c r="AH43" i="52"/>
  <c r="AI43" i="52"/>
  <c r="AJ43" i="52"/>
  <c r="AK43" i="52"/>
  <c r="AL43" i="52"/>
  <c r="AM43" i="52"/>
  <c r="AN43" i="52"/>
  <c r="AO43" i="52"/>
  <c r="AP43" i="52"/>
  <c r="AQ43" i="52"/>
  <c r="AR43" i="52"/>
  <c r="AS43" i="52"/>
  <c r="AV43" i="52"/>
  <c r="M43" i="52"/>
  <c r="N34" i="52"/>
  <c r="O34" i="52"/>
  <c r="P34" i="52"/>
  <c r="Q34" i="52"/>
  <c r="R34" i="52"/>
  <c r="S34" i="52"/>
  <c r="T34" i="52"/>
  <c r="U34" i="52"/>
  <c r="V34" i="52"/>
  <c r="W34" i="52"/>
  <c r="X34" i="52"/>
  <c r="Y34" i="52"/>
  <c r="Z34" i="52"/>
  <c r="AA34" i="52"/>
  <c r="AB34" i="52"/>
  <c r="AC34" i="52"/>
  <c r="AD34" i="52"/>
  <c r="AE34" i="52"/>
  <c r="AF34" i="52"/>
  <c r="AG34" i="52"/>
  <c r="AH34" i="52"/>
  <c r="AI34" i="52"/>
  <c r="AJ34" i="52"/>
  <c r="AK34" i="52"/>
  <c r="AL34" i="52"/>
  <c r="AM34" i="52"/>
  <c r="AN34" i="52"/>
  <c r="AO34" i="52"/>
  <c r="AP34" i="52"/>
  <c r="AQ34" i="52"/>
  <c r="AR34" i="52"/>
  <c r="AS34" i="52"/>
  <c r="AT34" i="52"/>
  <c r="AU34" i="52"/>
  <c r="AV34" i="52"/>
  <c r="AW24" i="63" l="1"/>
  <c r="AW12" i="63"/>
  <c r="AQ21" i="52"/>
  <c r="AQ20" i="63" s="1"/>
  <c r="AQ20" i="52"/>
  <c r="AQ19" i="63" s="1"/>
  <c r="AE20" i="52"/>
  <c r="AE19" i="63" s="1"/>
  <c r="AE21" i="52"/>
  <c r="AE20" i="63" s="1"/>
  <c r="AT20" i="52"/>
  <c r="AT19" i="63" s="1"/>
  <c r="AT21" i="52"/>
  <c r="AT20" i="63" s="1"/>
  <c r="AH21" i="52"/>
  <c r="AH20" i="63" s="1"/>
  <c r="AH20" i="52"/>
  <c r="AH19" i="63" s="1"/>
  <c r="V20" i="52"/>
  <c r="V19" i="63" s="1"/>
  <c r="V21" i="52"/>
  <c r="V20" i="63" s="1"/>
  <c r="AK20" i="52"/>
  <c r="AK19" i="63" s="1"/>
  <c r="AK21" i="52"/>
  <c r="AK20" i="63" s="1"/>
  <c r="Y20" i="52"/>
  <c r="Y19" i="63" s="1"/>
  <c r="Y21" i="52"/>
  <c r="Y20" i="63" s="1"/>
  <c r="AN20" i="52"/>
  <c r="AN19" i="63" s="1"/>
  <c r="AN21" i="52"/>
  <c r="AN20" i="63" s="1"/>
  <c r="P21" i="52"/>
  <c r="P20" i="63" s="1"/>
  <c r="P20" i="52"/>
  <c r="P19" i="63" s="1"/>
  <c r="AB20" i="52"/>
  <c r="AB19" i="63" s="1"/>
  <c r="AB21" i="52"/>
  <c r="AB20" i="63" s="1"/>
  <c r="S20" i="52"/>
  <c r="S19" i="63" s="1"/>
  <c r="S21" i="52"/>
  <c r="S20" i="63" s="1"/>
  <c r="AP8" i="52"/>
  <c r="AP8" i="63" s="1"/>
  <c r="AL8" i="52"/>
  <c r="AL8" i="63" s="1"/>
  <c r="AD8" i="52"/>
  <c r="AD8" i="63" s="1"/>
  <c r="AR8" i="52"/>
  <c r="AR8" i="63" s="1"/>
  <c r="AN8" i="52"/>
  <c r="AN8" i="63" s="1"/>
  <c r="AJ8" i="52"/>
  <c r="AJ8" i="63" s="1"/>
  <c r="AF8" i="52"/>
  <c r="AF8" i="63" s="1"/>
  <c r="AB8" i="52"/>
  <c r="AB8" i="63" s="1"/>
  <c r="X8" i="52"/>
  <c r="X8" i="63" s="1"/>
  <c r="AH8" i="52"/>
  <c r="AH8" i="63" s="1"/>
  <c r="T8" i="52"/>
  <c r="T8" i="63" s="1"/>
  <c r="P8" i="52"/>
  <c r="P8" i="63" s="1"/>
  <c r="AM8" i="52"/>
  <c r="AM8" i="63" s="1"/>
  <c r="AE8" i="52"/>
  <c r="AE8" i="63" s="1"/>
  <c r="AA8" i="52"/>
  <c r="AA8" i="63" s="1"/>
  <c r="W8" i="52"/>
  <c r="W8" i="63" s="1"/>
  <c r="S8" i="52"/>
  <c r="S8" i="63" s="1"/>
  <c r="Z8" i="52"/>
  <c r="Z8" i="63" s="1"/>
  <c r="V8" i="52"/>
  <c r="V8" i="63" s="1"/>
  <c r="AQ8" i="52"/>
  <c r="AQ8" i="63" s="1"/>
  <c r="AI8" i="52"/>
  <c r="AI8" i="63" s="1"/>
  <c r="O8" i="52"/>
  <c r="O8" i="63" s="1"/>
  <c r="M20" i="52"/>
  <c r="M19" i="63" s="1"/>
  <c r="M21" i="52"/>
  <c r="M20" i="63" s="1"/>
  <c r="AS8" i="52"/>
  <c r="AS8" i="63" s="1"/>
  <c r="AO8" i="52"/>
  <c r="AO8" i="63" s="1"/>
  <c r="AK8" i="52"/>
  <c r="AK8" i="63" s="1"/>
  <c r="AG8" i="52"/>
  <c r="AG8" i="63" s="1"/>
  <c r="AC8" i="52"/>
  <c r="AC8" i="63" s="1"/>
  <c r="Y8" i="52"/>
  <c r="Y8" i="63" s="1"/>
  <c r="U8" i="52"/>
  <c r="U8" i="63" s="1"/>
  <c r="Q8" i="52"/>
  <c r="Q8" i="63" s="1"/>
  <c r="R8" i="52"/>
  <c r="R8" i="63" s="1"/>
  <c r="N8" i="52"/>
  <c r="N8" i="63" s="1"/>
  <c r="P19" i="52" l="1"/>
  <c r="P18" i="63" s="1"/>
  <c r="AQ19" i="52"/>
  <c r="AQ18" i="63" s="1"/>
  <c r="AB19" i="52"/>
  <c r="AB18" i="63" s="1"/>
  <c r="AN19" i="52"/>
  <c r="AN18" i="63" s="1"/>
  <c r="AK19" i="52"/>
  <c r="AK18" i="63" s="1"/>
  <c r="AE19" i="52"/>
  <c r="AE18" i="63" s="1"/>
  <c r="Y19" i="52"/>
  <c r="Y18" i="63" s="1"/>
  <c r="AH19" i="52"/>
  <c r="AH18" i="63" s="1"/>
  <c r="S19" i="52"/>
  <c r="S18" i="63" s="1"/>
  <c r="V19" i="52"/>
  <c r="V18" i="63" s="1"/>
  <c r="AT19" i="52"/>
  <c r="AT18" i="63" s="1"/>
  <c r="AW21" i="52"/>
  <c r="AW20" i="63" s="1"/>
  <c r="AW20" i="52"/>
  <c r="AW19" i="63" s="1"/>
  <c r="M19" i="52"/>
  <c r="M18" i="63" s="1"/>
  <c r="N216" i="52"/>
  <c r="N9" i="52" s="1"/>
  <c r="N9" i="63" s="1"/>
  <c r="O216" i="52"/>
  <c r="P216" i="52"/>
  <c r="Q216" i="52"/>
  <c r="R216" i="52"/>
  <c r="R9" i="52" s="1"/>
  <c r="S216" i="52"/>
  <c r="T216" i="52"/>
  <c r="T9" i="52" s="1"/>
  <c r="U216" i="52"/>
  <c r="U9" i="52" s="1"/>
  <c r="V216" i="52"/>
  <c r="W216" i="52"/>
  <c r="X216" i="52"/>
  <c r="Y216" i="52"/>
  <c r="Z216" i="52"/>
  <c r="Z9" i="52" s="1"/>
  <c r="AA216" i="52"/>
  <c r="AB216" i="52"/>
  <c r="AB9" i="52" s="1"/>
  <c r="AC216" i="52"/>
  <c r="AD216" i="52"/>
  <c r="AE216" i="52"/>
  <c r="AF216" i="52"/>
  <c r="AG216" i="52"/>
  <c r="AH216" i="52"/>
  <c r="AI216" i="52"/>
  <c r="AJ216" i="52"/>
  <c r="AK216" i="52"/>
  <c r="AL216" i="52"/>
  <c r="AM216" i="52"/>
  <c r="AN216" i="52"/>
  <c r="AO216" i="52"/>
  <c r="AP216" i="52"/>
  <c r="AQ216" i="52"/>
  <c r="AR216" i="52"/>
  <c r="AS216" i="52"/>
  <c r="AT216" i="52"/>
  <c r="AU216" i="52"/>
  <c r="AV216" i="52"/>
  <c r="M216" i="52"/>
  <c r="M9" i="52" s="1"/>
  <c r="M9" i="63" s="1"/>
  <c r="N62" i="52"/>
  <c r="O62" i="52"/>
  <c r="P62" i="52"/>
  <c r="Q62" i="52"/>
  <c r="R62" i="52"/>
  <c r="S62" i="52"/>
  <c r="T62" i="52"/>
  <c r="U62" i="52"/>
  <c r="V62" i="52"/>
  <c r="W62" i="52"/>
  <c r="X62" i="52"/>
  <c r="Y62" i="52"/>
  <c r="Z62" i="52"/>
  <c r="AA62" i="52"/>
  <c r="AB62" i="52"/>
  <c r="AC62" i="52"/>
  <c r="AD62" i="52"/>
  <c r="AE62" i="52"/>
  <c r="AF62" i="52"/>
  <c r="AG62" i="52"/>
  <c r="AH62" i="52"/>
  <c r="AI62" i="52"/>
  <c r="AJ62" i="52"/>
  <c r="AK62" i="52"/>
  <c r="AL62" i="52"/>
  <c r="AM62" i="52"/>
  <c r="AN62" i="52"/>
  <c r="AO62" i="52"/>
  <c r="AP62" i="52"/>
  <c r="AQ62" i="52"/>
  <c r="AR62" i="52"/>
  <c r="AS62" i="52"/>
  <c r="AT62" i="52"/>
  <c r="AU62" i="52"/>
  <c r="AV62" i="52"/>
  <c r="M62" i="52"/>
  <c r="AB7" i="52" l="1"/>
  <c r="AB7" i="63" s="1"/>
  <c r="AB9" i="63"/>
  <c r="Z7" i="52"/>
  <c r="Z7" i="63" s="1"/>
  <c r="Z9" i="63"/>
  <c r="R7" i="52"/>
  <c r="R7" i="63" s="1"/>
  <c r="R9" i="63"/>
  <c r="U7" i="52"/>
  <c r="U7" i="63" s="1"/>
  <c r="U9" i="63"/>
  <c r="T7" i="52"/>
  <c r="T7" i="63" s="1"/>
  <c r="T9" i="63"/>
  <c r="AW19" i="52"/>
  <c r="N7" i="52"/>
  <c r="N7" i="63" s="1"/>
  <c r="AV9" i="52"/>
  <c r="AV9" i="63" s="1"/>
  <c r="AR9" i="52"/>
  <c r="AN9" i="52"/>
  <c r="AJ9" i="52"/>
  <c r="AF9" i="52"/>
  <c r="X9" i="52"/>
  <c r="P9" i="52"/>
  <c r="AU9" i="52"/>
  <c r="AU9" i="63" s="1"/>
  <c r="AQ9" i="52"/>
  <c r="AM9" i="52"/>
  <c r="AI9" i="52"/>
  <c r="AE9" i="52"/>
  <c r="AA9" i="52"/>
  <c r="W9" i="52"/>
  <c r="S9" i="52"/>
  <c r="O9" i="52"/>
  <c r="O9" i="63" s="1"/>
  <c r="AT9" i="52"/>
  <c r="AT9" i="63" s="1"/>
  <c r="AP9" i="52"/>
  <c r="AL9" i="52"/>
  <c r="AH9" i="52"/>
  <c r="AD9" i="52"/>
  <c r="V9" i="52"/>
  <c r="AS9" i="52"/>
  <c r="AO9" i="52"/>
  <c r="AK9" i="52"/>
  <c r="AG9" i="52"/>
  <c r="AC9" i="52"/>
  <c r="Y9" i="52"/>
  <c r="Q9" i="52"/>
  <c r="AY34" i="52"/>
  <c r="AX57" i="52"/>
  <c r="AY93" i="52"/>
  <c r="AX93" i="52"/>
  <c r="AW93" i="52"/>
  <c r="AY43" i="52"/>
  <c r="AX34" i="52"/>
  <c r="AY62" i="52"/>
  <c r="AX62" i="52"/>
  <c r="AW62" i="52"/>
  <c r="AX216" i="52"/>
  <c r="AW216" i="52"/>
  <c r="AY216" i="52"/>
  <c r="BB9" i="52" l="1"/>
  <c r="AB29" i="63" s="1"/>
  <c r="AW18" i="63"/>
  <c r="AG7" i="52"/>
  <c r="AG7" i="63" s="1"/>
  <c r="AG9" i="63"/>
  <c r="AP7" i="52"/>
  <c r="AP7" i="63" s="1"/>
  <c r="AP9" i="63"/>
  <c r="AM7" i="52"/>
  <c r="AM7" i="63" s="1"/>
  <c r="AM9" i="63"/>
  <c r="AR7" i="52"/>
  <c r="AR7" i="63" s="1"/>
  <c r="AR9" i="63"/>
  <c r="AK7" i="52"/>
  <c r="AK7" i="63" s="1"/>
  <c r="AK9" i="63"/>
  <c r="AQ7" i="52"/>
  <c r="AQ7" i="63" s="1"/>
  <c r="AQ9" i="63"/>
  <c r="AF7" i="52"/>
  <c r="AF7" i="63" s="1"/>
  <c r="AF9" i="63"/>
  <c r="AO7" i="52"/>
  <c r="AO7" i="63" s="1"/>
  <c r="AO9" i="63"/>
  <c r="AH7" i="52"/>
  <c r="AH7" i="63" s="1"/>
  <c r="AH9" i="63"/>
  <c r="AE7" i="52"/>
  <c r="AE7" i="63" s="1"/>
  <c r="AE9" i="63"/>
  <c r="AJ7" i="52"/>
  <c r="AJ7" i="63" s="1"/>
  <c r="AJ9" i="63"/>
  <c r="AS7" i="52"/>
  <c r="AS7" i="63" s="1"/>
  <c r="AS9" i="63"/>
  <c r="AL7" i="52"/>
  <c r="AL7" i="63" s="1"/>
  <c r="AL9" i="63"/>
  <c r="AI7" i="52"/>
  <c r="AI7" i="63" s="1"/>
  <c r="AI9" i="63"/>
  <c r="AN7" i="52"/>
  <c r="AN7" i="63" s="1"/>
  <c r="AN9" i="63"/>
  <c r="AD7" i="52"/>
  <c r="AD7" i="63" s="1"/>
  <c r="AD9" i="63"/>
  <c r="AC7" i="52"/>
  <c r="AC7" i="63" s="1"/>
  <c r="AC9" i="63"/>
  <c r="AA7" i="52"/>
  <c r="AA7" i="63" s="1"/>
  <c r="AA9" i="63"/>
  <c r="Y7" i="52"/>
  <c r="Y7" i="63" s="1"/>
  <c r="Y9" i="63"/>
  <c r="X7" i="52"/>
  <c r="X7" i="63" s="1"/>
  <c r="X9" i="63"/>
  <c r="V7" i="52"/>
  <c r="V7" i="63" s="1"/>
  <c r="V9" i="63"/>
  <c r="W7" i="52"/>
  <c r="W7" i="63" s="1"/>
  <c r="W9" i="63"/>
  <c r="P7" i="52"/>
  <c r="P7" i="63" s="1"/>
  <c r="P9" i="63"/>
  <c r="Q7" i="52"/>
  <c r="Q7" i="63" s="1"/>
  <c r="Q9" i="63"/>
  <c r="S7" i="52"/>
  <c r="S7" i="63" s="1"/>
  <c r="S9" i="63"/>
  <c r="BB10" i="52"/>
  <c r="AW9" i="52"/>
  <c r="AW9" i="63" s="1"/>
  <c r="AX9" i="52"/>
  <c r="AX9" i="63" s="1"/>
  <c r="O7" i="52"/>
  <c r="O7" i="63" s="1"/>
  <c r="AY9" i="52"/>
  <c r="AY9" i="63" s="1"/>
  <c r="AW30" i="63" l="1"/>
  <c r="BB5" i="52"/>
  <c r="AB24" i="63" s="1"/>
  <c r="BB8" i="52"/>
  <c r="AB28" i="63" s="1"/>
  <c r="AU43" i="52" l="1"/>
  <c r="AX43" i="52"/>
  <c r="AU8" i="52" l="1"/>
  <c r="AU8" i="63" s="1"/>
  <c r="AT43" i="52"/>
  <c r="AU7" i="52" l="1"/>
  <c r="AU7" i="63" s="1"/>
  <c r="AX8" i="52"/>
  <c r="AX8" i="63" s="1"/>
  <c r="AW43" i="52"/>
  <c r="AX7" i="52" l="1"/>
  <c r="AX7" i="63" s="1"/>
  <c r="M34" i="52"/>
  <c r="AW34" i="52"/>
  <c r="M8" i="52" l="1"/>
  <c r="M8" i="63" s="1"/>
  <c r="M7" i="52" l="1"/>
  <c r="M7" i="63" s="1"/>
  <c r="AV57" i="52"/>
  <c r="AY57" i="52"/>
  <c r="AT51" i="52"/>
  <c r="AT12" i="52" s="1"/>
  <c r="AT11" i="63" s="1"/>
  <c r="AT11" i="52" l="1"/>
  <c r="AT10" i="63" s="1"/>
  <c r="BB16" i="52"/>
  <c r="AW31" i="63" s="1"/>
  <c r="AW12" i="52"/>
  <c r="AV8" i="52"/>
  <c r="AV8" i="63" s="1"/>
  <c r="AW51" i="52"/>
  <c r="AT57" i="52"/>
  <c r="AW23" i="63" l="1"/>
  <c r="AW11" i="63"/>
  <c r="AW11" i="52"/>
  <c r="AV7" i="52"/>
  <c r="AV7" i="63" s="1"/>
  <c r="AY8" i="52"/>
  <c r="AY8" i="63" s="1"/>
  <c r="AT8" i="52"/>
  <c r="AT8" i="63" s="1"/>
  <c r="AW57" i="52"/>
  <c r="AW10" i="63" l="1"/>
  <c r="AW22" i="63"/>
  <c r="AY7" i="52"/>
  <c r="AY7" i="63" s="1"/>
  <c r="AT7" i="52"/>
  <c r="AT7" i="63" s="1"/>
  <c r="AW8" i="52"/>
  <c r="Q32" i="63" l="1"/>
  <c r="AC34" i="63"/>
  <c r="AC32" i="63"/>
  <c r="Y34" i="63"/>
  <c r="Y32" i="63"/>
  <c r="U34" i="63"/>
  <c r="U32" i="63"/>
  <c r="Q34" i="63"/>
  <c r="AW8" i="63"/>
  <c r="BB7" i="52"/>
  <c r="AB27" i="63" s="1"/>
  <c r="BB6" i="52"/>
  <c r="AB26" i="63" s="1"/>
  <c r="BB4" i="52"/>
  <c r="AB23" i="63" s="1"/>
  <c r="AW7" i="52"/>
  <c r="AW7" i="63" s="1"/>
  <c r="BB3" i="52" l="1"/>
  <c r="AB22" i="63" s="1"/>
</calcChain>
</file>

<file path=xl/comments1.xml><?xml version="1.0" encoding="utf-8"?>
<comments xmlns="http://schemas.openxmlformats.org/spreadsheetml/2006/main">
  <authors>
    <author>Windows 사용자</author>
    <author>user</author>
  </authors>
  <commentList>
    <comment ref="L24" authorId="0" shapeId="0">
      <text>
        <r>
          <rPr>
            <sz val="9"/>
            <color indexed="81"/>
            <rFont val="휴먼편지체"/>
            <family val="1"/>
            <charset val="129"/>
          </rPr>
          <t xml:space="preserve"> 유 : NCS교과 중 NCS에서 제공하는 학습모듈을 활용하는 경우
 무 : NCS교과 중 NCS에서 제공하는 학습모듈을 활용하지 않는 경우
 해당없음 : 자체개발 또는 일반교과는 해당없음으로 표기</t>
        </r>
      </text>
    </comment>
    <comment ref="D94" authorId="1" shapeId="0">
      <text>
        <r>
          <rPr>
            <sz val="9"/>
            <color indexed="81"/>
            <rFont val="휴먼편지체"/>
            <family val="1"/>
            <charset val="129"/>
          </rPr>
          <t>학과별 전공 직무명을 기입하세요</t>
        </r>
      </text>
    </comment>
    <comment ref="D135" authorId="1" shapeId="0">
      <text>
        <r>
          <rPr>
            <sz val="9"/>
            <color indexed="81"/>
            <rFont val="휴먼편지체"/>
            <family val="1"/>
            <charset val="129"/>
          </rPr>
          <t>학과별 전공 직무명을 기입하세요</t>
        </r>
      </text>
    </comment>
    <comment ref="D176" authorId="1" shapeId="0">
      <text>
        <r>
          <rPr>
            <sz val="9"/>
            <color indexed="81"/>
            <rFont val="휴먼편지체"/>
            <family val="1"/>
            <charset val="129"/>
          </rPr>
          <t>학과별 전공 직무명을 기입하세요</t>
        </r>
      </text>
    </comment>
  </commentList>
</comments>
</file>

<file path=xl/sharedStrings.xml><?xml version="1.0" encoding="utf-8"?>
<sst xmlns="http://schemas.openxmlformats.org/spreadsheetml/2006/main" count="512" uniqueCount="185">
  <si>
    <t>소계</t>
  </si>
  <si>
    <t>1 학 년</t>
  </si>
  <si>
    <t>2 학 년</t>
  </si>
  <si>
    <t>1 학 기</t>
  </si>
  <si>
    <t>2 학 기</t>
  </si>
  <si>
    <t>구분</t>
    <phoneticPr fontId="1" type="noConversion"/>
  </si>
  <si>
    <t>교과목명</t>
    <phoneticPr fontId="1" type="noConversion"/>
  </si>
  <si>
    <t>시수</t>
    <phoneticPr fontId="1" type="noConversion"/>
  </si>
  <si>
    <t>소계</t>
    <phoneticPr fontId="7" type="noConversion"/>
  </si>
  <si>
    <t>소계</t>
    <phoneticPr fontId="1" type="noConversion"/>
  </si>
  <si>
    <t>3 학 년</t>
  </si>
  <si>
    <t>계절학기</t>
  </si>
  <si>
    <t>계</t>
  </si>
  <si>
    <t>학
점</t>
  </si>
  <si>
    <t>시수</t>
  </si>
  <si>
    <t>이
론</t>
  </si>
  <si>
    <t>실
습</t>
  </si>
  <si>
    <t>시수</t>
    <phoneticPr fontId="1" type="noConversion"/>
  </si>
  <si>
    <t>시수</t>
    <phoneticPr fontId="1" type="noConversion"/>
  </si>
  <si>
    <t>교과목
개발
구분</t>
    <phoneticPr fontId="1" type="noConversion"/>
  </si>
  <si>
    <t>학습
모듈
활용
유무</t>
    <phoneticPr fontId="1" type="noConversion"/>
  </si>
  <si>
    <t>1학년하계</t>
    <phoneticPr fontId="1" type="noConversion"/>
  </si>
  <si>
    <t>1학년동계</t>
    <phoneticPr fontId="1" type="noConversion"/>
  </si>
  <si>
    <t>2학년하계</t>
    <phoneticPr fontId="1" type="noConversion"/>
  </si>
  <si>
    <t>2학년동계</t>
    <phoneticPr fontId="1" type="noConversion"/>
  </si>
  <si>
    <t>3학년하계</t>
    <phoneticPr fontId="1" type="noConversion"/>
  </si>
  <si>
    <t>3학년동계</t>
    <phoneticPr fontId="1" type="noConversion"/>
  </si>
  <si>
    <t>전공교과 전체시수 대비 실습시수 비율</t>
    <phoneticPr fontId="1" type="noConversion"/>
  </si>
  <si>
    <t>분
반
유
무</t>
    <phoneticPr fontId="1" type="noConversion"/>
  </si>
  <si>
    <t>합계　</t>
    <phoneticPr fontId="1" type="noConversion"/>
  </si>
  <si>
    <t>실
습</t>
    <phoneticPr fontId="1" type="noConversion"/>
  </si>
  <si>
    <t>이
론</t>
    <phoneticPr fontId="1" type="noConversion"/>
  </si>
  <si>
    <t>학
점</t>
    <phoneticPr fontId="1" type="noConversion"/>
  </si>
  <si>
    <t>시수</t>
    <phoneticPr fontId="1" type="noConversion"/>
  </si>
  <si>
    <t>시수</t>
    <phoneticPr fontId="1" type="noConversion"/>
  </si>
  <si>
    <t>2 학 기</t>
    <phoneticPr fontId="1" type="noConversion"/>
  </si>
  <si>
    <t>1 학 기</t>
    <phoneticPr fontId="1" type="noConversion"/>
  </si>
  <si>
    <t>계</t>
    <phoneticPr fontId="1" type="noConversion"/>
  </si>
  <si>
    <t>계절학기</t>
    <phoneticPr fontId="1" type="noConversion"/>
  </si>
  <si>
    <t>3 학 년</t>
    <phoneticPr fontId="1" type="noConversion"/>
  </si>
  <si>
    <t>2 학 년</t>
    <phoneticPr fontId="1" type="noConversion"/>
  </si>
  <si>
    <t>1 학 년</t>
    <phoneticPr fontId="1" type="noConversion"/>
  </si>
  <si>
    <t>구분</t>
    <phoneticPr fontId="1" type="noConversion"/>
  </si>
  <si>
    <t>학
점</t>
    <phoneticPr fontId="1" type="noConversion"/>
  </si>
  <si>
    <t>(3년제)전체학점 중 교양교과 학점 비율</t>
    <phoneticPr fontId="1" type="noConversion"/>
  </si>
  <si>
    <t>직업
기초
교과</t>
    <phoneticPr fontId="1" type="noConversion"/>
  </si>
  <si>
    <t>기초
학습
교과</t>
    <phoneticPr fontId="1" type="noConversion"/>
  </si>
  <si>
    <t>역량
강화
교과</t>
    <phoneticPr fontId="1" type="noConversion"/>
  </si>
  <si>
    <t>진로
지도
교과</t>
    <phoneticPr fontId="1" type="noConversion"/>
  </si>
  <si>
    <t>교양
교과</t>
    <phoneticPr fontId="1" type="noConversion"/>
  </si>
  <si>
    <t>전공
직무
교과</t>
    <phoneticPr fontId="1" type="noConversion"/>
  </si>
  <si>
    <t>전공
교과</t>
    <phoneticPr fontId="1" type="noConversion"/>
  </si>
  <si>
    <t>글로벌
특화
교과</t>
    <phoneticPr fontId="1" type="noConversion"/>
  </si>
  <si>
    <t>(2년제)전체학점 중 교양교과 학점 비율</t>
    <phoneticPr fontId="1" type="noConversion"/>
  </si>
  <si>
    <t>글로벌
과정</t>
    <phoneticPr fontId="1" type="noConversion"/>
  </si>
  <si>
    <t>교과목
구분</t>
    <phoneticPr fontId="1" type="noConversion"/>
  </si>
  <si>
    <t>전공 창업 교과목 수</t>
    <phoneticPr fontId="1" type="noConversion"/>
  </si>
  <si>
    <t>전공 캡스톤디자인 교과목 수</t>
    <phoneticPr fontId="1" type="noConversion"/>
  </si>
  <si>
    <t>전공 교과목 수</t>
    <phoneticPr fontId="1" type="noConversion"/>
  </si>
  <si>
    <t>전공교과 학점 및 시수</t>
    <phoneticPr fontId="1" type="noConversion"/>
  </si>
  <si>
    <t>교양교과 학점 및 시수</t>
    <phoneticPr fontId="1" type="noConversion"/>
  </si>
  <si>
    <t>총 교과 학점 및 시수</t>
    <phoneticPr fontId="1" type="noConversion"/>
  </si>
  <si>
    <t>총 교과목 수</t>
    <phoneticPr fontId="1" type="noConversion"/>
  </si>
  <si>
    <t>교양 교과목 수</t>
    <phoneticPr fontId="1" type="noConversion"/>
  </si>
  <si>
    <t>NCS기반 전공 교과목 수</t>
    <phoneticPr fontId="1" type="noConversion"/>
  </si>
  <si>
    <t>자체개발 전공 교과목 수</t>
    <phoneticPr fontId="1" type="noConversion"/>
  </si>
  <si>
    <t>학점 및 시수
(글로벌 특화 교과,
글로벌 과정 교과 제외)</t>
    <phoneticPr fontId="1" type="noConversion"/>
  </si>
  <si>
    <t>교과목 수
(글로벌 특화 교과,
글로벌 과정 교과 제외)</t>
    <phoneticPr fontId="1" type="noConversion"/>
  </si>
  <si>
    <t>현장
연계
실무
(캡스톤디자인 교과는 전공 직무교과에 직무와 연계하여 작성)</t>
    <phoneticPr fontId="1" type="noConversion"/>
  </si>
  <si>
    <t>전공기초 교과목 수</t>
    <phoneticPr fontId="1" type="noConversion"/>
  </si>
  <si>
    <t>NCS&amp;자체개발 전공 교과목 수
(전공창업 및 전공캡스톤디자인교과 제외)</t>
    <phoneticPr fontId="1" type="noConversion"/>
  </si>
  <si>
    <t>교양 창업 교과목 수</t>
    <phoneticPr fontId="1" type="noConversion"/>
  </si>
  <si>
    <t>전공 지역사회PBL 교과목 수</t>
    <phoneticPr fontId="1" type="noConversion"/>
  </si>
  <si>
    <t>전공 융복합 교과목 수</t>
    <phoneticPr fontId="1" type="noConversion"/>
  </si>
  <si>
    <t>전공 지역사회PBL 교과목 수</t>
    <phoneticPr fontId="1" type="noConversion"/>
  </si>
  <si>
    <t>총 NCS&amp;자체개발 교과목 수</t>
    <phoneticPr fontId="1" type="noConversion"/>
  </si>
  <si>
    <t>전공 교과목 수</t>
    <phoneticPr fontId="1" type="noConversion"/>
  </si>
  <si>
    <t>총 학점</t>
    <phoneticPr fontId="1" type="noConversion"/>
  </si>
  <si>
    <t>교양 학점</t>
    <phoneticPr fontId="1" type="noConversion"/>
  </si>
  <si>
    <t>전공 학점</t>
    <phoneticPr fontId="1" type="noConversion"/>
  </si>
  <si>
    <t>전공 캡스톤디자인 교과목 수</t>
    <phoneticPr fontId="1" type="noConversion"/>
  </si>
  <si>
    <r>
      <t xml:space="preserve">학점 및 시수
</t>
    </r>
    <r>
      <rPr>
        <b/>
        <sz val="6"/>
        <color theme="1"/>
        <rFont val="맑은 고딕"/>
        <family val="3"/>
        <charset val="129"/>
      </rPr>
      <t>(글로벌 특화 교과,
글로벌 과정 교과 제외)</t>
    </r>
    <phoneticPr fontId="1" type="noConversion"/>
  </si>
  <si>
    <r>
      <t xml:space="preserve">교과목 수
</t>
    </r>
    <r>
      <rPr>
        <b/>
        <sz val="6"/>
        <color theme="1"/>
        <rFont val="맑은 고딕"/>
        <family val="3"/>
        <charset val="129"/>
      </rPr>
      <t>(글로벌 특화 교과,
글로벌 과정 교과 제외)</t>
    </r>
    <phoneticPr fontId="1" type="noConversion"/>
  </si>
  <si>
    <t>학점</t>
    <phoneticPr fontId="1" type="noConversion"/>
  </si>
  <si>
    <t>총 편성학점
(글로벌 특화교과, 글로벌 과정 제외)</t>
    <phoneticPr fontId="1" type="noConversion"/>
  </si>
  <si>
    <t>전공교과 편성학점</t>
    <phoneticPr fontId="1" type="noConversion"/>
  </si>
  <si>
    <t>교양교과 편성학점</t>
    <phoneticPr fontId="1" type="noConversion"/>
  </si>
  <si>
    <t>전체 편성학점 중 교양교과 편성학점 비율
(2년제 기준)</t>
    <phoneticPr fontId="1" type="noConversion"/>
  </si>
  <si>
    <t>전체 편성학점 중 교양교과 편성학점 비율
(3년제 기준)</t>
    <phoneticPr fontId="1" type="noConversion"/>
  </si>
  <si>
    <t>전공교과 전체시수 대비 실습시수 비율</t>
    <phoneticPr fontId="1" type="noConversion"/>
  </si>
  <si>
    <t>전공교과 중 NCS&amp;자체개발 교과목 수 비율(창업및캡스톤디자인교과 제외)</t>
    <phoneticPr fontId="1" type="noConversion"/>
  </si>
  <si>
    <t>비율</t>
    <phoneticPr fontId="1" type="noConversion"/>
  </si>
  <si>
    <t>전공교과 중 NCS&amp;자체개발 교과목 수 (창업및캡스톤디자인교과 제외)</t>
    <phoneticPr fontId="1" type="noConversion"/>
  </si>
  <si>
    <t>총 교과목 수
(글로벌 특화교과, 글로벌 과정 제외)</t>
    <phoneticPr fontId="1" type="noConversion"/>
  </si>
  <si>
    <t>전공 창업 교과목 수</t>
    <phoneticPr fontId="1" type="noConversion"/>
  </si>
  <si>
    <t>교양 창업교과목 수</t>
    <phoneticPr fontId="1" type="noConversion"/>
  </si>
  <si>
    <t>분반 과목 수</t>
    <phoneticPr fontId="1" type="noConversion"/>
  </si>
  <si>
    <t>총 분반 학점</t>
    <phoneticPr fontId="1" type="noConversion"/>
  </si>
  <si>
    <t>분반학점</t>
    <phoneticPr fontId="1" type="noConversion"/>
  </si>
  <si>
    <t>분반학점</t>
    <phoneticPr fontId="1" type="noConversion"/>
  </si>
  <si>
    <t>분반 교과목 수</t>
    <phoneticPr fontId="1" type="noConversion"/>
  </si>
  <si>
    <t>교양 교과목 수
(글로벌 특화교과 제외)</t>
    <phoneticPr fontId="1" type="noConversion"/>
  </si>
  <si>
    <t>교과목
수</t>
    <phoneticPr fontId="1" type="noConversion"/>
  </si>
  <si>
    <r>
      <rPr>
        <b/>
        <sz val="10.5"/>
        <color rgb="FFFFFF00"/>
        <rFont val="휴먼편지체"/>
        <family val="1"/>
        <charset val="129"/>
      </rPr>
      <t>(준수 및 권장사항)</t>
    </r>
    <r>
      <rPr>
        <b/>
        <sz val="10.5"/>
        <color theme="0"/>
        <rFont val="휴먼편지체"/>
        <family val="1"/>
        <charset val="129"/>
      </rPr>
      <t xml:space="preserve">
1. 1학점 1시수 원칙 적용
2. 총 편성학점은 2년제 96학점 이내, 3년제 144학점 이내
  (글로벌 특화교과와 글로벌 과정은 편성학점에 미포함)
3. 교양교과 편성학점 비율은 15~30%
  (2년제 12~24학점, 3년제 18~36학점)
4. 전공 교과 전체시수 대비 실습시수 비율은
  인문사회계열 20%이상, 공학 및 자연과학계열 50%이상
5. 창업, 캡스톤디자인, 융복합, 지역사회PBL 교과 편성 권장</t>
    </r>
    <phoneticPr fontId="1" type="noConversion"/>
  </si>
  <si>
    <t>직무명B</t>
    <phoneticPr fontId="1" type="noConversion"/>
  </si>
  <si>
    <t>직무명C</t>
    <phoneticPr fontId="1" type="noConversion"/>
  </si>
  <si>
    <t>전공직무 교과목 수</t>
    <phoneticPr fontId="1" type="noConversion"/>
  </si>
  <si>
    <t>전공창업 교과목 수</t>
    <phoneticPr fontId="1" type="noConversion"/>
  </si>
  <si>
    <t>전공융복합 교과목 수</t>
    <phoneticPr fontId="1" type="noConversion"/>
  </si>
  <si>
    <t>전공교과 중 NCS&amp;자체개발 교과목 수 비율
(창업,융복합,PBL교과 제외)</t>
    <phoneticPr fontId="1" type="noConversion"/>
  </si>
  <si>
    <t>전공교과 중 NCS&amp;자체개발 교과목 수</t>
    <phoneticPr fontId="1" type="noConversion"/>
  </si>
  <si>
    <t>전공창업 교과목 수</t>
    <phoneticPr fontId="1" type="noConversion"/>
  </si>
  <si>
    <t>전공융복합 교과목 수</t>
    <phoneticPr fontId="1" type="noConversion"/>
  </si>
  <si>
    <r>
      <t xml:space="preserve">NCS&amp;자체개발 전공 교과목 수
</t>
    </r>
    <r>
      <rPr>
        <b/>
        <sz val="6"/>
        <color theme="1"/>
        <rFont val="맑은 고딕"/>
        <family val="3"/>
        <charset val="129"/>
      </rPr>
      <t>(창업,융복합,PBL교과 제외)</t>
    </r>
    <phoneticPr fontId="1" type="noConversion"/>
  </si>
  <si>
    <t>전공
기초
(공통)
교과</t>
    <phoneticPr fontId="1" type="noConversion"/>
  </si>
  <si>
    <r>
      <t xml:space="preserve"> [유의사항]
  1. 제공된 서식은 임의 변경 및 수정 불가, 줄칸 삽입/삭제 또한 불가, </t>
    </r>
    <r>
      <rPr>
        <b/>
        <u/>
        <sz val="8"/>
        <color rgb="FFFF0000"/>
        <rFont val="맑은 고딕"/>
        <family val="3"/>
        <charset val="129"/>
      </rPr>
      <t>단, 행 숨기기 기능 사용 가능(비어있는 행은 숨기기 기능 사용)</t>
    </r>
    <r>
      <rPr>
        <sz val="8"/>
        <color theme="1"/>
        <rFont val="맑은 고딕"/>
        <family val="3"/>
        <charset val="129"/>
      </rPr>
      <t xml:space="preserve">, 문의사항이 있을 시 NCS지원센터(내선 6624)로 연락 요망
  2. 캡스톤디자인 교과는 전공직무교과에 직무와 연계하여 작성
  3. 전공 창업교과, 전공 융복합교과, 전공 지역사회PBL 교과는 </t>
    </r>
    <r>
      <rPr>
        <u/>
        <sz val="8"/>
        <color theme="1"/>
        <rFont val="맑은 고딕"/>
        <family val="3"/>
        <charset val="129"/>
      </rPr>
      <t>M열 교과목개발구분</t>
    </r>
    <r>
      <rPr>
        <sz val="8"/>
        <color theme="1"/>
        <rFont val="맑은 고딕"/>
        <family val="3"/>
        <charset val="129"/>
      </rPr>
      <t xml:space="preserve">에 </t>
    </r>
    <r>
      <rPr>
        <u/>
        <sz val="8"/>
        <color theme="1"/>
        <rFont val="맑은 고딕"/>
        <family val="3"/>
        <charset val="129"/>
      </rPr>
      <t>일반교과</t>
    </r>
    <r>
      <rPr>
        <sz val="8"/>
        <color theme="1"/>
        <rFont val="맑은 고딕"/>
        <family val="3"/>
        <charset val="129"/>
      </rPr>
      <t>로 작성 및 운영 요망
  4. 글로벌특화 교과와 글로벌 과정은 총 편성 학점 및 시수에서 제외</t>
    </r>
    <phoneticPr fontId="1" type="noConversion"/>
  </si>
  <si>
    <t>대인관계</t>
    <phoneticPr fontId="1" type="noConversion"/>
  </si>
  <si>
    <t>창의적사고</t>
    <phoneticPr fontId="1" type="noConversion"/>
  </si>
  <si>
    <t>지식정보활용</t>
    <phoneticPr fontId="1" type="noConversion"/>
  </si>
  <si>
    <t>사회윤리</t>
    <phoneticPr fontId="1" type="noConversion"/>
  </si>
  <si>
    <t>종합적사고력</t>
    <phoneticPr fontId="1" type="noConversion"/>
  </si>
  <si>
    <t>자기관리</t>
    <phoneticPr fontId="1" type="noConversion"/>
  </si>
  <si>
    <t>공동체의식</t>
    <phoneticPr fontId="1" type="noConversion"/>
  </si>
  <si>
    <t>의사소통</t>
    <phoneticPr fontId="1" type="noConversion"/>
  </si>
  <si>
    <t>하위
역량
교과목 수
및
비율</t>
    <phoneticPr fontId="1" type="noConversion"/>
  </si>
  <si>
    <t>필수</t>
  </si>
  <si>
    <t>N</t>
  </si>
  <si>
    <t>기초역량</t>
    <phoneticPr fontId="1" type="noConversion"/>
  </si>
  <si>
    <t>전공역량</t>
    <phoneticPr fontId="1" type="noConversion"/>
  </si>
  <si>
    <t>소통역량-공동체의식</t>
  </si>
  <si>
    <t>핵심역량-하위역량</t>
    <phoneticPr fontId="1" type="noConversion"/>
  </si>
  <si>
    <t>창의역량-창의적사고</t>
  </si>
  <si>
    <t>교양일반교과</t>
  </si>
  <si>
    <t>NCS교과</t>
  </si>
  <si>
    <t>Y</t>
  </si>
  <si>
    <t>2020학년도 교육과정 편성표 (소방안전관리학과)</t>
    <phoneticPr fontId="1" type="noConversion"/>
  </si>
  <si>
    <t>직업윤리와 인성</t>
    <phoneticPr fontId="1" type="noConversion"/>
  </si>
  <si>
    <t>의사소통과 문제해결</t>
    <phoneticPr fontId="1" type="noConversion"/>
  </si>
  <si>
    <t>대인관계와 화법</t>
    <phoneticPr fontId="1" type="noConversion"/>
  </si>
  <si>
    <t>소방수험국어</t>
    <phoneticPr fontId="1" type="noConversion"/>
  </si>
  <si>
    <t>한국사의 이해</t>
    <phoneticPr fontId="1" type="noConversion"/>
  </si>
  <si>
    <t>실무영어</t>
    <phoneticPr fontId="1" type="noConversion"/>
  </si>
  <si>
    <t>사회봉사</t>
    <phoneticPr fontId="1" type="noConversion"/>
  </si>
  <si>
    <t>취업과 진로탐색</t>
    <phoneticPr fontId="1" type="noConversion"/>
  </si>
  <si>
    <t>취업과 진로선택</t>
    <phoneticPr fontId="1" type="noConversion"/>
  </si>
  <si>
    <t>취업과 진로준비</t>
    <phoneticPr fontId="1" type="noConversion"/>
  </si>
  <si>
    <t>취업과 진로도전</t>
    <phoneticPr fontId="1" type="noConversion"/>
  </si>
  <si>
    <t>소방시설설계특화직무</t>
    <phoneticPr fontId="1" type="noConversion"/>
  </si>
  <si>
    <t>소방관계법규</t>
    <phoneticPr fontId="1" type="noConversion"/>
  </si>
  <si>
    <t>소방학개론</t>
    <phoneticPr fontId="1" type="noConversion"/>
  </si>
  <si>
    <t>소화약제화학</t>
    <phoneticPr fontId="1" type="noConversion"/>
  </si>
  <si>
    <t>소방전기일반</t>
    <phoneticPr fontId="1" type="noConversion"/>
  </si>
  <si>
    <t>소방전기시설론</t>
    <phoneticPr fontId="1" type="noConversion"/>
  </si>
  <si>
    <t>일반화학</t>
    <phoneticPr fontId="1" type="noConversion"/>
  </si>
  <si>
    <t>소방원론</t>
    <phoneticPr fontId="1" type="noConversion"/>
  </si>
  <si>
    <t>소방전기응용실습</t>
    <phoneticPr fontId="1" type="noConversion"/>
  </si>
  <si>
    <t>소방전기기본설계</t>
    <phoneticPr fontId="1" type="noConversion"/>
  </si>
  <si>
    <t>수계소화설비론</t>
    <phoneticPr fontId="1" type="noConversion"/>
  </si>
  <si>
    <t>소방열유체</t>
    <phoneticPr fontId="1" type="noConversion"/>
  </si>
  <si>
    <t>소방실무</t>
    <phoneticPr fontId="1" type="noConversion"/>
  </si>
  <si>
    <t>위험물질론</t>
    <phoneticPr fontId="1" type="noConversion"/>
  </si>
  <si>
    <t>일반화학응용</t>
    <phoneticPr fontId="1" type="noConversion"/>
  </si>
  <si>
    <t>소방전기실시설계</t>
    <phoneticPr fontId="1" type="noConversion"/>
  </si>
  <si>
    <t>소방기계시설론</t>
    <phoneticPr fontId="1" type="noConversion"/>
  </si>
  <si>
    <t>위험물시설론</t>
    <phoneticPr fontId="1" type="noConversion"/>
  </si>
  <si>
    <t>소방설계CAD</t>
    <phoneticPr fontId="1" type="noConversion"/>
  </si>
  <si>
    <t>소방열유체실무</t>
    <phoneticPr fontId="1" type="noConversion"/>
  </si>
  <si>
    <t>소방기계점검실습</t>
    <phoneticPr fontId="1" type="noConversion"/>
  </si>
  <si>
    <t>소방화학실습</t>
    <phoneticPr fontId="1" type="noConversion"/>
  </si>
  <si>
    <t>화재시뮬레이션</t>
    <phoneticPr fontId="1" type="noConversion"/>
  </si>
  <si>
    <t>소방기계설계실습</t>
    <phoneticPr fontId="1" type="noConversion"/>
  </si>
  <si>
    <t>소방기계시설실무</t>
    <phoneticPr fontId="1" type="noConversion"/>
  </si>
  <si>
    <t>소방설비 Capstone Design</t>
    <phoneticPr fontId="1" type="noConversion"/>
  </si>
  <si>
    <t>필수</t>
    <phoneticPr fontId="1" type="noConversion"/>
  </si>
  <si>
    <t>선택</t>
  </si>
  <si>
    <t>선택</t>
    <phoneticPr fontId="1" type="noConversion"/>
  </si>
  <si>
    <t>리더십-사회윤리</t>
  </si>
  <si>
    <t>융합역량-종합적사고력</t>
  </si>
  <si>
    <t>소통역량-의사소통</t>
  </si>
  <si>
    <t>리더십-대인관계</t>
  </si>
  <si>
    <t>창의역량-지식정보활용</t>
  </si>
  <si>
    <t>융합역량-자기관리</t>
  </si>
  <si>
    <t>전공일반교과</t>
    <phoneticPr fontId="1" type="noConversion"/>
  </si>
  <si>
    <t>전공캡스톤디자인교과</t>
    <phoneticPr fontId="1" type="noConversion"/>
  </si>
  <si>
    <t>일반교과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</si>
</sst>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.0%"/>
    <numFmt numFmtId="177" formatCode="0_);[Red]\(0\)"/>
    <numFmt numFmtId="178" formatCode="#,###;\-#,###;;@"/>
  </numFmts>
  <fonts count="2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7"/>
      <color theme="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4"/>
      <color theme="0"/>
      <name val="맑은 고딕"/>
      <family val="3"/>
      <charset val="129"/>
    </font>
    <font>
      <sz val="6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8"/>
      <color theme="0"/>
      <name val="맑은 고딕"/>
      <family val="3"/>
      <charset val="129"/>
    </font>
    <font>
      <sz val="7"/>
      <color rgb="FFFF0000"/>
      <name val="맑은 고딕"/>
      <family val="3"/>
      <charset val="129"/>
    </font>
    <font>
      <sz val="9"/>
      <color indexed="81"/>
      <name val="휴먼편지체"/>
      <family val="1"/>
      <charset val="129"/>
    </font>
    <font>
      <b/>
      <sz val="11"/>
      <color theme="1"/>
      <name val="맑은 고딕"/>
      <family val="2"/>
      <charset val="129"/>
      <scheme val="minor"/>
    </font>
    <font>
      <u/>
      <sz val="8"/>
      <color theme="1"/>
      <name val="맑은 고딕"/>
      <family val="3"/>
      <charset val="129"/>
    </font>
    <font>
      <b/>
      <sz val="6"/>
      <color theme="1"/>
      <name val="맑은 고딕"/>
      <family val="3"/>
      <charset val="129"/>
    </font>
    <font>
      <sz val="8"/>
      <color theme="1"/>
      <name val="휴먼편지체"/>
      <family val="1"/>
      <charset val="129"/>
    </font>
    <font>
      <b/>
      <sz val="11"/>
      <color theme="0"/>
      <name val="휴먼편지체"/>
      <family val="1"/>
      <charset val="129"/>
    </font>
    <font>
      <b/>
      <sz val="10.5"/>
      <color theme="0"/>
      <name val="휴먼편지체"/>
      <family val="1"/>
      <charset val="129"/>
    </font>
    <font>
      <b/>
      <sz val="10.5"/>
      <color rgb="FFFFFF00"/>
      <name val="휴먼편지체"/>
      <family val="1"/>
      <charset val="129"/>
    </font>
    <font>
      <b/>
      <sz val="11"/>
      <color theme="0"/>
      <name val="Britannic Bold"/>
      <family val="2"/>
    </font>
    <font>
      <b/>
      <sz val="11"/>
      <color theme="1"/>
      <name val="휴먼편지체"/>
      <family val="1"/>
      <charset val="129"/>
    </font>
    <font>
      <b/>
      <u/>
      <sz val="8"/>
      <color rgb="FFFF0000"/>
      <name val="맑은 고딕"/>
      <family val="3"/>
      <charset val="129"/>
    </font>
    <font>
      <sz val="7.5"/>
      <color theme="1"/>
      <name val="맑은고딕"/>
      <family val="3"/>
      <charset val="129"/>
    </font>
    <font>
      <sz val="7"/>
      <name val="맑은 고딕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49998474074526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59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261">
    <xf numFmtId="0" fontId="0" fillId="0" borderId="0" xfId="0">
      <alignment vertical="center"/>
    </xf>
    <xf numFmtId="0" fontId="9" fillId="0" borderId="0" xfId="0" applyNumberFormat="1" applyFont="1" applyFill="1" applyAlignment="1" applyProtection="1">
      <alignment vertical="center" wrapText="1"/>
      <protection locked="0"/>
    </xf>
    <xf numFmtId="0" fontId="9" fillId="0" borderId="0" xfId="0" applyNumberFormat="1" applyFont="1" applyFill="1" applyAlignment="1" applyProtection="1">
      <alignment horizontal="center" vertical="center" wrapText="1"/>
      <protection locked="0"/>
    </xf>
    <xf numFmtId="0" fontId="10" fillId="0" borderId="0" xfId="0" applyFont="1" applyFill="1" applyAlignment="1" applyProtection="1">
      <alignment vertical="center" wrapText="1"/>
      <protection locked="0"/>
    </xf>
    <xf numFmtId="0" fontId="10" fillId="0" borderId="0" xfId="0" applyFont="1" applyProtection="1">
      <alignment vertical="center"/>
      <protection locked="0"/>
    </xf>
    <xf numFmtId="0" fontId="12" fillId="0" borderId="0" xfId="0" applyFont="1" applyFill="1" applyAlignment="1" applyProtection="1">
      <alignment vertical="center" shrinkToFit="1"/>
      <protection locked="0"/>
    </xf>
    <xf numFmtId="0" fontId="8" fillId="0" borderId="0" xfId="0" applyFont="1" applyProtection="1">
      <alignment vertical="center"/>
      <protection locked="0"/>
    </xf>
    <xf numFmtId="0" fontId="8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8" fillId="3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5" borderId="1" xfId="0" applyNumberFormat="1" applyFont="1" applyFill="1" applyBorder="1" applyAlignment="1" applyProtection="1">
      <alignment horizontal="center" vertical="center" shrinkToFit="1"/>
    </xf>
    <xf numFmtId="0" fontId="8" fillId="6" borderId="1" xfId="0" applyNumberFormat="1" applyFont="1" applyFill="1" applyBorder="1" applyAlignment="1" applyProtection="1">
      <alignment horizontal="center" vertical="center" shrinkToFit="1"/>
    </xf>
    <xf numFmtId="0" fontId="8" fillId="0" borderId="21" xfId="0" applyNumberFormat="1" applyFont="1" applyFill="1" applyBorder="1" applyAlignment="1" applyProtection="1">
      <alignment horizontal="center" vertical="center" shrinkToFit="1"/>
    </xf>
    <xf numFmtId="177" fontId="13" fillId="0" borderId="1" xfId="0" applyNumberFormat="1" applyFont="1" applyFill="1" applyBorder="1" applyAlignment="1" applyProtection="1">
      <alignment horizontal="center" vertical="center" wrapText="1"/>
    </xf>
    <xf numFmtId="177" fontId="13" fillId="0" borderId="21" xfId="0" applyNumberFormat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7" xfId="0" applyNumberFormat="1" applyFont="1" applyFill="1" applyBorder="1" applyAlignment="1" applyProtection="1">
      <alignment horizontal="center" vertical="center" wrapText="1" shrinkToFit="1"/>
      <protection locked="0"/>
    </xf>
    <xf numFmtId="177" fontId="8" fillId="0" borderId="7" xfId="0" applyNumberFormat="1" applyFont="1" applyFill="1" applyBorder="1" applyAlignment="1" applyProtection="1">
      <alignment horizontal="center" vertical="center" wrapText="1" shrinkToFit="1"/>
      <protection locked="0"/>
    </xf>
    <xf numFmtId="177" fontId="8" fillId="0" borderId="7" xfId="0" applyNumberFormat="1" applyFont="1" applyFill="1" applyBorder="1" applyAlignment="1" applyProtection="1">
      <alignment horizontal="center" vertical="center" wrapText="1"/>
      <protection locked="0"/>
    </xf>
    <xf numFmtId="177" fontId="8" fillId="5" borderId="7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8" fillId="6" borderId="5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25" xfId="0" applyNumberFormat="1" applyFont="1" applyFill="1" applyBorder="1" applyAlignment="1" applyProtection="1">
      <alignment horizontal="center" vertical="center" shrinkToFit="1"/>
      <protection locked="0"/>
    </xf>
    <xf numFmtId="0" fontId="13" fillId="4" borderId="1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 shrinkToFit="1"/>
    </xf>
    <xf numFmtId="177" fontId="13" fillId="9" borderId="1" xfId="0" applyNumberFormat="1" applyFont="1" applyFill="1" applyBorder="1" applyAlignment="1" applyProtection="1">
      <alignment horizontal="center" vertical="center" wrapText="1"/>
    </xf>
    <xf numFmtId="177" fontId="13" fillId="9" borderId="21" xfId="0" applyNumberFormat="1" applyFont="1" applyFill="1" applyBorder="1" applyAlignment="1" applyProtection="1">
      <alignment horizontal="center" vertical="center" wrapText="1"/>
    </xf>
    <xf numFmtId="178" fontId="8" fillId="8" borderId="1" xfId="0" applyNumberFormat="1" applyFont="1" applyFill="1" applyBorder="1" applyAlignment="1" applyProtection="1">
      <alignment horizontal="center" vertical="center" wrapText="1"/>
    </xf>
    <xf numFmtId="0" fontId="14" fillId="0" borderId="46" xfId="0" applyFont="1" applyFill="1" applyBorder="1" applyAlignment="1" applyProtection="1">
      <alignment horizontal="center" vertical="center" wrapText="1"/>
      <protection locked="0"/>
    </xf>
    <xf numFmtId="176" fontId="14" fillId="0" borderId="47" xfId="58" applyNumberFormat="1" applyFont="1" applyFill="1" applyBorder="1" applyAlignment="1" applyProtection="1">
      <alignment horizontal="center" vertical="center" wrapText="1"/>
      <protection locked="0"/>
    </xf>
    <xf numFmtId="0" fontId="10" fillId="0" borderId="48" xfId="0" applyFont="1" applyBorder="1" applyProtection="1">
      <alignment vertical="center"/>
      <protection locked="0"/>
    </xf>
    <xf numFmtId="0" fontId="10" fillId="0" borderId="49" xfId="0" applyFont="1" applyBorder="1" applyProtection="1">
      <alignment vertical="center"/>
      <protection locked="0"/>
    </xf>
    <xf numFmtId="177" fontId="13" fillId="9" borderId="5" xfId="0" applyNumberFormat="1" applyFont="1" applyFill="1" applyBorder="1" applyAlignment="1" applyProtection="1">
      <alignment horizontal="center" vertical="center" wrapText="1"/>
    </xf>
    <xf numFmtId="177" fontId="13" fillId="9" borderId="25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3" fillId="9" borderId="28" xfId="0" applyNumberFormat="1" applyFont="1" applyFill="1" applyBorder="1" applyAlignment="1" applyProtection="1">
      <alignment horizontal="center" vertical="center" wrapText="1"/>
    </xf>
    <xf numFmtId="177" fontId="13" fillId="9" borderId="29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Alignment="1" applyProtection="1">
      <alignment horizontal="left" vertical="center" wrapText="1"/>
      <protection locked="0"/>
    </xf>
    <xf numFmtId="0" fontId="14" fillId="7" borderId="43" xfId="0" applyFont="1" applyFill="1" applyBorder="1" applyAlignment="1" applyProtection="1">
      <alignment horizontal="center" vertical="center" wrapText="1"/>
      <protection locked="0"/>
    </xf>
    <xf numFmtId="0" fontId="14" fillId="7" borderId="43" xfId="58" applyNumberFormat="1" applyFont="1" applyFill="1" applyBorder="1" applyAlignment="1" applyProtection="1">
      <alignment horizontal="center" vertical="center" wrapText="1"/>
      <protection locked="0"/>
    </xf>
    <xf numFmtId="176" fontId="14" fillId="7" borderId="43" xfId="58" applyNumberFormat="1" applyFont="1" applyFill="1" applyBorder="1" applyAlignment="1" applyProtection="1">
      <alignment horizontal="center" vertical="center" wrapText="1"/>
      <protection locked="0"/>
    </xf>
    <xf numFmtId="177" fontId="13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7" borderId="45" xfId="0" applyFont="1" applyFill="1" applyBorder="1" applyAlignment="1" applyProtection="1">
      <alignment horizontal="center" vertical="center" wrapText="1"/>
      <protection locked="0"/>
    </xf>
    <xf numFmtId="176" fontId="14" fillId="7" borderId="45" xfId="58" applyNumberFormat="1" applyFont="1" applyFill="1" applyBorder="1" applyAlignment="1" applyProtection="1">
      <alignment horizontal="center" vertical="center" wrapText="1"/>
      <protection locked="0"/>
    </xf>
    <xf numFmtId="0" fontId="14" fillId="7" borderId="45" xfId="58" applyNumberFormat="1" applyFont="1" applyFill="1" applyBorder="1" applyAlignment="1" applyProtection="1">
      <alignment horizontal="center" vertical="center" wrapText="1"/>
      <protection locked="0"/>
    </xf>
    <xf numFmtId="0" fontId="8" fillId="7" borderId="1" xfId="0" applyNumberFormat="1" applyFont="1" applyFill="1" applyBorder="1" applyAlignment="1" applyProtection="1">
      <alignment horizontal="center" vertical="center" wrapText="1"/>
    </xf>
    <xf numFmtId="0" fontId="8" fillId="7" borderId="1" xfId="0" applyNumberFormat="1" applyFont="1" applyFill="1" applyBorder="1" applyAlignment="1" applyProtection="1">
      <alignment horizontal="center" vertical="center" wrapText="1" shrinkToFit="1"/>
    </xf>
    <xf numFmtId="0" fontId="27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7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39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Alignment="1" applyProtection="1">
      <alignment vertical="center" wrapText="1"/>
    </xf>
    <xf numFmtId="0" fontId="10" fillId="0" borderId="0" xfId="0" applyFont="1" applyFill="1" applyAlignment="1" applyProtection="1">
      <alignment vertical="center" shrinkToFit="1"/>
    </xf>
    <xf numFmtId="0" fontId="8" fillId="0" borderId="0" xfId="0" applyNumberFormat="1" applyFont="1" applyFill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alignment vertical="center"/>
    </xf>
    <xf numFmtId="0" fontId="8" fillId="0" borderId="5" xfId="0" applyNumberFormat="1" applyFont="1" applyFill="1" applyBorder="1" applyAlignment="1" applyProtection="1">
      <alignment horizontal="center" vertical="center" shrinkToFit="1"/>
    </xf>
    <xf numFmtId="0" fontId="8" fillId="5" borderId="5" xfId="0" applyNumberFormat="1" applyFont="1" applyFill="1" applyBorder="1" applyAlignment="1" applyProtection="1">
      <alignment horizontal="center" vertical="center" shrinkToFit="1"/>
    </xf>
    <xf numFmtId="0" fontId="8" fillId="6" borderId="5" xfId="0" applyNumberFormat="1" applyFont="1" applyFill="1" applyBorder="1" applyAlignment="1" applyProtection="1">
      <alignment horizontal="center" vertical="center" shrinkToFit="1"/>
    </xf>
    <xf numFmtId="0" fontId="8" fillId="0" borderId="25" xfId="0" applyNumberFormat="1" applyFont="1" applyFill="1" applyBorder="1" applyAlignment="1" applyProtection="1">
      <alignment horizontal="center" vertical="center" shrinkToFit="1"/>
    </xf>
    <xf numFmtId="0" fontId="13" fillId="4" borderId="4" xfId="0" applyNumberFormat="1" applyFont="1" applyFill="1" applyBorder="1" applyAlignment="1" applyProtection="1">
      <alignment vertical="center" wrapText="1"/>
    </xf>
    <xf numFmtId="0" fontId="13" fillId="4" borderId="1" xfId="0" applyFont="1" applyFill="1" applyBorder="1" applyAlignment="1" applyProtection="1">
      <alignment horizontal="center" vertical="center" wrapText="1"/>
    </xf>
    <xf numFmtId="0" fontId="13" fillId="4" borderId="21" xfId="0" applyFont="1" applyFill="1" applyBorder="1" applyAlignment="1" applyProtection="1">
      <alignment horizontal="center" vertical="center" wrapText="1"/>
    </xf>
    <xf numFmtId="0" fontId="13" fillId="4" borderId="39" xfId="0" applyNumberFormat="1" applyFont="1" applyFill="1" applyBorder="1" applyAlignment="1" applyProtection="1">
      <alignment vertical="center" wrapText="1"/>
    </xf>
    <xf numFmtId="0" fontId="21" fillId="10" borderId="0" xfId="0" applyFont="1" applyFill="1" applyAlignment="1" applyProtection="1">
      <alignment vertical="center" wrapText="1"/>
    </xf>
    <xf numFmtId="0" fontId="17" fillId="0" borderId="0" xfId="0" applyFont="1" applyProtection="1">
      <alignment vertical="center"/>
    </xf>
    <xf numFmtId="0" fontId="21" fillId="0" borderId="0" xfId="0" applyFont="1" applyProtection="1">
      <alignment vertical="center"/>
    </xf>
    <xf numFmtId="0" fontId="21" fillId="0" borderId="0" xfId="0" applyFont="1" applyAlignment="1" applyProtection="1">
      <alignment vertical="center"/>
    </xf>
    <xf numFmtId="0" fontId="17" fillId="10" borderId="0" xfId="0" applyFont="1" applyFill="1" applyProtection="1">
      <alignment vertical="center"/>
    </xf>
    <xf numFmtId="0" fontId="25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13" fillId="4" borderId="2" xfId="0" applyNumberFormat="1" applyFont="1" applyFill="1" applyBorder="1" applyAlignment="1" applyProtection="1">
      <alignment horizontal="center" vertical="center" wrapText="1"/>
    </xf>
    <xf numFmtId="0" fontId="13" fillId="4" borderId="4" xfId="0" applyNumberFormat="1" applyFont="1" applyFill="1" applyBorder="1" applyAlignment="1" applyProtection="1">
      <alignment horizontal="center" vertical="center" wrapText="1"/>
    </xf>
    <xf numFmtId="0" fontId="13" fillId="4" borderId="3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5" borderId="5" xfId="0" applyNumberFormat="1" applyFont="1" applyFill="1" applyBorder="1" applyAlignment="1" applyProtection="1">
      <alignment horizontal="center" vertical="center" wrapText="1"/>
    </xf>
    <xf numFmtId="0" fontId="8" fillId="5" borderId="6" xfId="0" applyNumberFormat="1" applyFont="1" applyFill="1" applyBorder="1" applyAlignment="1" applyProtection="1">
      <alignment horizontal="center" vertical="center" wrapText="1"/>
    </xf>
    <xf numFmtId="0" fontId="8" fillId="5" borderId="2" xfId="0" applyNumberFormat="1" applyFont="1" applyFill="1" applyBorder="1" applyAlignment="1" applyProtection="1">
      <alignment horizontal="center" vertical="center" wrapText="1"/>
    </xf>
    <xf numFmtId="0" fontId="8" fillId="5" borderId="3" xfId="0" applyNumberFormat="1" applyFont="1" applyFill="1" applyBorder="1" applyAlignment="1" applyProtection="1">
      <alignment horizontal="center" vertical="center" wrapText="1"/>
    </xf>
    <xf numFmtId="0" fontId="13" fillId="4" borderId="16" xfId="0" applyNumberFormat="1" applyFont="1" applyFill="1" applyBorder="1" applyAlignment="1" applyProtection="1">
      <alignment horizontal="center" vertical="center" wrapText="1"/>
    </xf>
    <xf numFmtId="0" fontId="13" fillId="4" borderId="13" xfId="0" applyNumberFormat="1" applyFont="1" applyFill="1" applyBorder="1" applyAlignment="1" applyProtection="1">
      <alignment horizontal="center" vertical="center" wrapText="1"/>
    </xf>
    <xf numFmtId="0" fontId="13" fillId="4" borderId="9" xfId="0" applyNumberFormat="1" applyFont="1" applyFill="1" applyBorder="1" applyAlignment="1" applyProtection="1">
      <alignment horizontal="center" vertical="center" wrapText="1"/>
    </xf>
    <xf numFmtId="0" fontId="13" fillId="4" borderId="17" xfId="0" applyNumberFormat="1" applyFont="1" applyFill="1" applyBorder="1" applyAlignment="1" applyProtection="1">
      <alignment horizontal="center" vertical="center" wrapText="1"/>
    </xf>
    <xf numFmtId="0" fontId="13" fillId="4" borderId="0" xfId="0" applyNumberFormat="1" applyFont="1" applyFill="1" applyBorder="1" applyAlignment="1" applyProtection="1">
      <alignment horizontal="center" vertical="center" wrapText="1"/>
    </xf>
    <xf numFmtId="0" fontId="13" fillId="4" borderId="11" xfId="0" applyNumberFormat="1" applyFont="1" applyFill="1" applyBorder="1" applyAlignment="1" applyProtection="1">
      <alignment horizontal="center" vertical="center" wrapText="1"/>
    </xf>
    <xf numFmtId="0" fontId="13" fillId="4" borderId="26" xfId="0" applyNumberFormat="1" applyFont="1" applyFill="1" applyBorder="1" applyAlignment="1" applyProtection="1">
      <alignment horizontal="center" vertical="center" wrapText="1"/>
    </xf>
    <xf numFmtId="0" fontId="13" fillId="4" borderId="41" xfId="0" applyNumberFormat="1" applyFont="1" applyFill="1" applyBorder="1" applyAlignment="1" applyProtection="1">
      <alignment horizontal="center" vertical="center" wrapText="1"/>
    </xf>
    <xf numFmtId="0" fontId="13" fillId="4" borderId="27" xfId="0" applyNumberFormat="1" applyFont="1" applyFill="1" applyBorder="1" applyAlignment="1" applyProtection="1">
      <alignment horizontal="center" vertical="center" wrapText="1"/>
    </xf>
    <xf numFmtId="0" fontId="13" fillId="4" borderId="8" xfId="0" applyNumberFormat="1" applyFont="1" applyFill="1" applyBorder="1" applyAlignment="1" applyProtection="1">
      <alignment horizontal="center" vertical="center" wrapText="1"/>
    </xf>
    <xf numFmtId="0" fontId="13" fillId="4" borderId="10" xfId="0" applyNumberFormat="1" applyFont="1" applyFill="1" applyBorder="1" applyAlignment="1" applyProtection="1">
      <alignment horizontal="center" vertical="center" wrapText="1"/>
    </xf>
    <xf numFmtId="0" fontId="13" fillId="4" borderId="44" xfId="0" applyNumberFormat="1" applyFont="1" applyFill="1" applyBorder="1" applyAlignment="1" applyProtection="1">
      <alignment horizontal="center" vertical="center" wrapText="1"/>
    </xf>
    <xf numFmtId="0" fontId="13" fillId="4" borderId="12" xfId="0" applyNumberFormat="1" applyFont="1" applyFill="1" applyBorder="1" applyAlignment="1" applyProtection="1">
      <alignment horizontal="center" vertical="center" wrapText="1"/>
    </xf>
    <xf numFmtId="0" fontId="13" fillId="4" borderId="50" xfId="0" applyNumberFormat="1" applyFont="1" applyFill="1" applyBorder="1" applyAlignment="1" applyProtection="1">
      <alignment horizontal="center" vertical="center" wrapText="1"/>
    </xf>
    <xf numFmtId="0" fontId="11" fillId="7" borderId="30" xfId="0" applyNumberFormat="1" applyFont="1" applyFill="1" applyBorder="1" applyAlignment="1" applyProtection="1">
      <alignment horizontal="center" vertical="center" wrapText="1"/>
    </xf>
    <xf numFmtId="0" fontId="11" fillId="7" borderId="31" xfId="0" applyNumberFormat="1" applyFont="1" applyFill="1" applyBorder="1" applyAlignment="1" applyProtection="1">
      <alignment horizontal="center" vertical="center" wrapText="1"/>
    </xf>
    <xf numFmtId="0" fontId="11" fillId="7" borderId="37" xfId="0" applyNumberFormat="1" applyFont="1" applyFill="1" applyBorder="1" applyAlignment="1" applyProtection="1">
      <alignment horizontal="center" vertical="center" wrapText="1"/>
    </xf>
    <xf numFmtId="0" fontId="8" fillId="0" borderId="30" xfId="0" applyNumberFormat="1" applyFont="1" applyFill="1" applyBorder="1" applyAlignment="1" applyProtection="1">
      <alignment horizontal="center" vertical="center" wrapText="1"/>
    </xf>
    <xf numFmtId="0" fontId="8" fillId="0" borderId="31" xfId="0" applyNumberFormat="1" applyFont="1" applyFill="1" applyBorder="1" applyAlignment="1" applyProtection="1">
      <alignment horizontal="center" vertical="center" wrapText="1"/>
    </xf>
    <xf numFmtId="0" fontId="8" fillId="0" borderId="32" xfId="0" applyNumberFormat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horizontal="center" vertical="center" wrapText="1"/>
    </xf>
    <xf numFmtId="0" fontId="8" fillId="0" borderId="35" xfId="0" applyNumberFormat="1" applyFont="1" applyFill="1" applyBorder="1" applyAlignment="1" applyProtection="1">
      <alignment horizontal="center" vertical="center" wrapText="1"/>
    </xf>
    <xf numFmtId="0" fontId="8" fillId="0" borderId="15" xfId="0" applyNumberFormat="1" applyFont="1" applyFill="1" applyBorder="1" applyAlignment="1" applyProtection="1">
      <alignment horizontal="center" vertical="center" wrapText="1"/>
    </xf>
    <xf numFmtId="0" fontId="8" fillId="0" borderId="36" xfId="0" applyNumberFormat="1" applyFont="1" applyFill="1" applyBorder="1" applyAlignment="1" applyProtection="1">
      <alignment horizontal="center" vertical="center" wrapText="1"/>
    </xf>
    <xf numFmtId="0" fontId="8" fillId="5" borderId="35" xfId="0" applyNumberFormat="1" applyFont="1" applyFill="1" applyBorder="1" applyAlignment="1" applyProtection="1">
      <alignment horizontal="center" vertical="center" wrapText="1"/>
    </xf>
    <xf numFmtId="0" fontId="8" fillId="5" borderId="15" xfId="0" applyNumberFormat="1" applyFont="1" applyFill="1" applyBorder="1" applyAlignment="1" applyProtection="1">
      <alignment horizontal="center" vertical="center" wrapText="1"/>
    </xf>
    <xf numFmtId="0" fontId="8" fillId="5" borderId="36" xfId="0" applyNumberFormat="1" applyFont="1" applyFill="1" applyBorder="1" applyAlignment="1" applyProtection="1">
      <alignment horizontal="center" vertical="center" wrapText="1"/>
    </xf>
    <xf numFmtId="0" fontId="8" fillId="0" borderId="34" xfId="0" applyFont="1" applyFill="1" applyBorder="1" applyAlignment="1" applyProtection="1">
      <alignment horizontal="center" vertical="center" wrapText="1"/>
    </xf>
    <xf numFmtId="0" fontId="8" fillId="0" borderId="31" xfId="0" applyFont="1" applyFill="1" applyBorder="1" applyAlignment="1" applyProtection="1">
      <alignment horizontal="center" vertical="center" wrapText="1"/>
    </xf>
    <xf numFmtId="0" fontId="8" fillId="0" borderId="37" xfId="0" applyFont="1" applyFill="1" applyBorder="1" applyAlignment="1" applyProtection="1">
      <alignment horizontal="center" vertical="center" wrapText="1"/>
    </xf>
    <xf numFmtId="0" fontId="8" fillId="0" borderId="1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0" borderId="18" xfId="0" applyFont="1" applyFill="1" applyBorder="1" applyAlignment="1" applyProtection="1">
      <alignment horizontal="center" vertical="center" wrapText="1"/>
    </xf>
    <xf numFmtId="0" fontId="8" fillId="5" borderId="4" xfId="0" applyNumberFormat="1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8" fillId="0" borderId="19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8" fillId="6" borderId="2" xfId="0" applyNumberFormat="1" applyFont="1" applyFill="1" applyBorder="1" applyAlignment="1" applyProtection="1">
      <alignment horizontal="center" vertical="center" wrapText="1"/>
    </xf>
    <xf numFmtId="0" fontId="8" fillId="6" borderId="3" xfId="0" applyNumberFormat="1" applyFont="1" applyFill="1" applyBorder="1" applyAlignment="1" applyProtection="1">
      <alignment horizontal="center" vertical="center" wrapText="1"/>
    </xf>
    <xf numFmtId="0" fontId="8" fillId="6" borderId="5" xfId="0" applyNumberFormat="1" applyFont="1" applyFill="1" applyBorder="1" applyAlignment="1" applyProtection="1">
      <alignment horizontal="center" vertical="center" wrapText="1"/>
    </xf>
    <xf numFmtId="0" fontId="8" fillId="6" borderId="6" xfId="0" applyNumberFormat="1" applyFont="1" applyFill="1" applyBorder="1" applyAlignment="1" applyProtection="1">
      <alignment horizontal="center" vertical="center" wrapText="1"/>
    </xf>
    <xf numFmtId="0" fontId="13" fillId="4" borderId="19" xfId="0" applyNumberFormat="1" applyFont="1" applyFill="1" applyBorder="1" applyAlignment="1" applyProtection="1">
      <alignment horizontal="center" vertical="center" wrapText="1"/>
    </xf>
    <xf numFmtId="0" fontId="13" fillId="4" borderId="39" xfId="0" applyNumberFormat="1" applyFont="1" applyFill="1" applyBorder="1" applyAlignment="1" applyProtection="1">
      <alignment horizontal="center" vertical="center" wrapText="1"/>
    </xf>
    <xf numFmtId="0" fontId="13" fillId="4" borderId="40" xfId="0" applyNumberFormat="1" applyFont="1" applyFill="1" applyBorder="1" applyAlignment="1" applyProtection="1">
      <alignment horizontal="center" vertical="center" wrapText="1"/>
    </xf>
    <xf numFmtId="0" fontId="13" fillId="4" borderId="38" xfId="0" applyNumberFormat="1" applyFont="1" applyFill="1" applyBorder="1" applyAlignment="1" applyProtection="1">
      <alignment horizontal="center" vertical="center" wrapText="1"/>
    </xf>
    <xf numFmtId="0" fontId="21" fillId="7" borderId="49" xfId="0" applyFont="1" applyFill="1" applyBorder="1" applyAlignment="1" applyProtection="1">
      <alignment horizontal="center" vertical="center" wrapText="1"/>
    </xf>
    <xf numFmtId="0" fontId="21" fillId="7" borderId="52" xfId="0" applyFont="1" applyFill="1" applyBorder="1" applyAlignment="1" applyProtection="1">
      <alignment horizontal="center" vertical="center" wrapText="1"/>
    </xf>
    <xf numFmtId="0" fontId="21" fillId="7" borderId="53" xfId="0" applyFont="1" applyFill="1" applyBorder="1" applyAlignment="1" applyProtection="1">
      <alignment horizontal="center" vertical="center" wrapText="1"/>
    </xf>
    <xf numFmtId="0" fontId="21" fillId="7" borderId="43" xfId="0" applyFont="1" applyFill="1" applyBorder="1" applyAlignment="1" applyProtection="1">
      <alignment horizontal="center" vertical="center" wrapText="1"/>
    </xf>
    <xf numFmtId="0" fontId="21" fillId="7" borderId="55" xfId="0" applyFont="1" applyFill="1" applyBorder="1" applyAlignment="1" applyProtection="1">
      <alignment horizontal="center" vertical="center" wrapText="1"/>
    </xf>
    <xf numFmtId="0" fontId="21" fillId="7" borderId="45" xfId="0" applyFont="1" applyFill="1" applyBorder="1" applyAlignment="1" applyProtection="1">
      <alignment horizontal="center" vertical="center" wrapText="1"/>
    </xf>
    <xf numFmtId="0" fontId="21" fillId="7" borderId="43" xfId="0" applyFont="1" applyFill="1" applyBorder="1" applyAlignment="1" applyProtection="1">
      <alignment horizontal="center" vertical="center"/>
    </xf>
    <xf numFmtId="0" fontId="24" fillId="7" borderId="43" xfId="0" applyFont="1" applyFill="1" applyBorder="1" applyAlignment="1" applyProtection="1">
      <alignment horizontal="center" vertical="center"/>
    </xf>
    <xf numFmtId="0" fontId="20" fillId="0" borderId="51" xfId="0" applyFont="1" applyBorder="1" applyAlignment="1" applyProtection="1">
      <alignment horizontal="center" vertical="center"/>
    </xf>
    <xf numFmtId="0" fontId="13" fillId="4" borderId="42" xfId="0" applyNumberFormat="1" applyFont="1" applyFill="1" applyBorder="1" applyAlignment="1" applyProtection="1">
      <alignment horizontal="center" vertical="center" wrapText="1"/>
    </xf>
    <xf numFmtId="9" fontId="21" fillId="7" borderId="43" xfId="0" applyNumberFormat="1" applyFont="1" applyFill="1" applyBorder="1" applyAlignment="1" applyProtection="1">
      <alignment horizontal="center" vertical="center"/>
    </xf>
    <xf numFmtId="9" fontId="21" fillId="7" borderId="54" xfId="0" applyNumberFormat="1" applyFont="1" applyFill="1" applyBorder="1" applyAlignment="1" applyProtection="1">
      <alignment horizontal="center" vertical="center"/>
    </xf>
    <xf numFmtId="0" fontId="22" fillId="10" borderId="0" xfId="0" applyFont="1" applyFill="1" applyAlignment="1" applyProtection="1">
      <alignment horizontal="left" vertical="center" wrapText="1"/>
    </xf>
    <xf numFmtId="176" fontId="24" fillId="7" borderId="43" xfId="0" applyNumberFormat="1" applyFont="1" applyFill="1" applyBorder="1" applyAlignment="1" applyProtection="1">
      <alignment horizontal="center" vertical="center"/>
    </xf>
    <xf numFmtId="0" fontId="21" fillId="7" borderId="54" xfId="0" applyFont="1" applyFill="1" applyBorder="1" applyAlignment="1" applyProtection="1">
      <alignment horizontal="center" vertical="center"/>
    </xf>
    <xf numFmtId="0" fontId="21" fillId="7" borderId="52" xfId="0" applyFont="1" applyFill="1" applyBorder="1" applyAlignment="1" applyProtection="1">
      <alignment horizontal="center" vertical="center"/>
    </xf>
    <xf numFmtId="0" fontId="21" fillId="7" borderId="48" xfId="0" applyFont="1" applyFill="1" applyBorder="1" applyAlignment="1" applyProtection="1">
      <alignment horizontal="center" vertical="center"/>
    </xf>
    <xf numFmtId="0" fontId="21" fillId="7" borderId="45" xfId="0" applyFont="1" applyFill="1" applyBorder="1" applyAlignment="1" applyProtection="1">
      <alignment horizontal="center" vertical="center"/>
    </xf>
    <xf numFmtId="9" fontId="21" fillId="7" borderId="45" xfId="0" applyNumberFormat="1" applyFont="1" applyFill="1" applyBorder="1" applyAlignment="1" applyProtection="1">
      <alignment horizontal="center" vertical="center"/>
    </xf>
    <xf numFmtId="9" fontId="21" fillId="7" borderId="56" xfId="0" applyNumberFormat="1" applyFont="1" applyFill="1" applyBorder="1" applyAlignment="1" applyProtection="1">
      <alignment horizontal="center" vertical="center"/>
    </xf>
    <xf numFmtId="0" fontId="8" fillId="8" borderId="5" xfId="0" applyNumberFormat="1" applyFont="1" applyFill="1" applyBorder="1" applyAlignment="1" applyProtection="1">
      <alignment horizontal="center" vertical="center" wrapText="1"/>
    </xf>
    <xf numFmtId="0" fontId="8" fillId="8" borderId="7" xfId="0" applyNumberFormat="1" applyFont="1" applyFill="1" applyBorder="1" applyAlignment="1" applyProtection="1">
      <alignment horizontal="center" vertical="center" wrapText="1"/>
    </xf>
    <xf numFmtId="0" fontId="13" fillId="9" borderId="2" xfId="0" applyNumberFormat="1" applyFont="1" applyFill="1" applyBorder="1" applyAlignment="1" applyProtection="1">
      <alignment horizontal="center" vertical="center" wrapText="1"/>
    </xf>
    <xf numFmtId="0" fontId="13" fillId="9" borderId="4" xfId="0" applyNumberFormat="1" applyFont="1" applyFill="1" applyBorder="1" applyAlignment="1" applyProtection="1">
      <alignment horizontal="center" vertical="center" wrapText="1"/>
    </xf>
    <xf numFmtId="0" fontId="13" fillId="9" borderId="3" xfId="0" applyNumberFormat="1" applyFont="1" applyFill="1" applyBorder="1" applyAlignment="1" applyProtection="1">
      <alignment horizontal="center" vertical="center" wrapText="1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9" xfId="0" applyNumberFormat="1" applyFont="1" applyFill="1" applyBorder="1" applyAlignment="1" applyProtection="1">
      <alignment horizontal="center" vertical="center" wrapText="1"/>
    </xf>
    <xf numFmtId="0" fontId="8" fillId="0" borderId="10" xfId="0" applyNumberFormat="1" applyFont="1" applyFill="1" applyBorder="1" applyAlignment="1" applyProtection="1">
      <alignment horizontal="center" vertical="center" wrapText="1"/>
    </xf>
    <xf numFmtId="0" fontId="8" fillId="0" borderId="44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0" borderId="34" xfId="0" applyNumberFormat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 wrapText="1"/>
    </xf>
    <xf numFmtId="0" fontId="13" fillId="9" borderId="2" xfId="0" applyNumberFormat="1" applyFont="1" applyFill="1" applyBorder="1" applyAlignment="1" applyProtection="1">
      <alignment horizontal="center" vertical="center" wrapText="1" shrinkToFit="1"/>
    </xf>
    <xf numFmtId="0" fontId="13" fillId="9" borderId="4" xfId="0" applyNumberFormat="1" applyFont="1" applyFill="1" applyBorder="1" applyAlignment="1" applyProtection="1">
      <alignment horizontal="center" vertical="center" wrapText="1" shrinkToFit="1"/>
    </xf>
    <xf numFmtId="0" fontId="13" fillId="9" borderId="3" xfId="0" applyNumberFormat="1" applyFont="1" applyFill="1" applyBorder="1" applyAlignment="1" applyProtection="1">
      <alignment horizontal="center" vertical="center" wrapText="1" shrinkToFit="1"/>
    </xf>
    <xf numFmtId="0" fontId="13" fillId="9" borderId="8" xfId="0" applyNumberFormat="1" applyFont="1" applyFill="1" applyBorder="1" applyAlignment="1" applyProtection="1">
      <alignment horizontal="center" vertical="center" wrapText="1" shrinkToFit="1"/>
    </xf>
    <xf numFmtId="0" fontId="13" fillId="9" borderId="13" xfId="0" applyNumberFormat="1" applyFont="1" applyFill="1" applyBorder="1" applyAlignment="1" applyProtection="1">
      <alignment horizontal="center" vertical="center" wrapText="1" shrinkToFit="1"/>
    </xf>
    <xf numFmtId="0" fontId="13" fillId="9" borderId="9" xfId="0" applyNumberFormat="1" applyFont="1" applyFill="1" applyBorder="1" applyAlignment="1" applyProtection="1">
      <alignment horizontal="center" vertical="center" wrapText="1" shrinkToFit="1"/>
    </xf>
    <xf numFmtId="0" fontId="13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9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11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50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27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35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5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36" xfId="0" applyNumberFormat="1" applyFont="1" applyFill="1" applyBorder="1" applyAlignment="1" applyProtection="1">
      <alignment horizontal="center" vertical="center" wrapText="1"/>
      <protection locked="0"/>
    </xf>
    <xf numFmtId="0" fontId="8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6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6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38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39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40" xfId="0" applyNumberFormat="1" applyFont="1" applyFill="1" applyBorder="1" applyAlignment="1" applyProtection="1">
      <alignment horizontal="center" vertical="center" wrapText="1"/>
      <protection locked="0"/>
    </xf>
    <xf numFmtId="0" fontId="11" fillId="7" borderId="30" xfId="0" applyNumberFormat="1" applyFont="1" applyFill="1" applyBorder="1" applyAlignment="1" applyProtection="1">
      <alignment horizontal="center" vertical="center" wrapText="1"/>
      <protection locked="0"/>
    </xf>
    <xf numFmtId="0" fontId="1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11" fillId="7" borderId="37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4" xfId="0" applyFont="1" applyFill="1" applyBorder="1" applyAlignment="1" applyProtection="1">
      <alignment horizontal="center" vertical="center" wrapText="1"/>
      <protection locked="0"/>
    </xf>
    <xf numFmtId="0" fontId="8" fillId="0" borderId="31" xfId="0" applyFont="1" applyFill="1" applyBorder="1" applyAlignment="1" applyProtection="1">
      <alignment horizontal="center" vertical="center" wrapText="1"/>
      <protection locked="0"/>
    </xf>
    <xf numFmtId="0" fontId="8" fillId="0" borderId="37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18" xfId="0" applyFont="1" applyFill="1" applyBorder="1" applyAlignment="1" applyProtection="1">
      <alignment horizontal="center" vertical="center" wrapText="1"/>
      <protection locked="0"/>
    </xf>
    <xf numFmtId="0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2" xfId="0" applyNumberFormat="1" applyFont="1" applyFill="1" applyBorder="1" applyAlignment="1" applyProtection="1">
      <alignment horizontal="center" vertical="center" wrapText="1"/>
    </xf>
    <xf numFmtId="0" fontId="8" fillId="0" borderId="23" xfId="0" applyNumberFormat="1" applyFont="1" applyFill="1" applyBorder="1" applyAlignment="1" applyProtection="1">
      <alignment horizontal="center" vertical="center" wrapText="1"/>
    </xf>
    <xf numFmtId="0" fontId="8" fillId="0" borderId="24" xfId="0" applyNumberFormat="1" applyFont="1" applyFill="1" applyBorder="1" applyAlignment="1" applyProtection="1">
      <alignment horizontal="center" vertical="center" wrapText="1"/>
    </xf>
    <xf numFmtId="0" fontId="1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16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17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0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26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41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44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12" xfId="0" applyNumberFormat="1" applyFont="1" applyFill="1" applyBorder="1" applyAlignment="1" applyProtection="1">
      <alignment horizontal="center" vertical="center" wrapText="1"/>
      <protection locked="0"/>
    </xf>
    <xf numFmtId="177" fontId="13" fillId="4" borderId="2" xfId="0" applyNumberFormat="1" applyFont="1" applyFill="1" applyBorder="1" applyAlignment="1" applyProtection="1">
      <alignment horizontal="center" vertical="center" wrapText="1"/>
      <protection locked="0"/>
    </xf>
    <xf numFmtId="177" fontId="13" fillId="4" borderId="4" xfId="0" applyNumberFormat="1" applyFont="1" applyFill="1" applyBorder="1" applyAlignment="1" applyProtection="1">
      <alignment horizontal="center" vertical="center" wrapText="1"/>
      <protection locked="0"/>
    </xf>
    <xf numFmtId="177" fontId="13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0" fontId="13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13" fillId="9" borderId="38" xfId="0" applyNumberFormat="1" applyFont="1" applyFill="1" applyBorder="1" applyAlignment="1" applyProtection="1">
      <alignment horizontal="center" vertical="center" wrapText="1"/>
    </xf>
    <xf numFmtId="0" fontId="13" fillId="9" borderId="39" xfId="0" applyNumberFormat="1" applyFont="1" applyFill="1" applyBorder="1" applyAlignment="1" applyProtection="1">
      <alignment horizontal="center" vertical="center" wrapText="1"/>
    </xf>
    <xf numFmtId="0" fontId="13" fillId="9" borderId="40" xfId="0" applyNumberFormat="1" applyFont="1" applyFill="1" applyBorder="1" applyAlignment="1" applyProtection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center" vertical="center" wrapText="1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26" xfId="0" applyNumberFormat="1" applyFont="1" applyFill="1" applyBorder="1" applyAlignment="1" applyProtection="1">
      <alignment horizontal="center" vertical="center" wrapText="1"/>
    </xf>
    <xf numFmtId="0" fontId="8" fillId="0" borderId="41" xfId="0" applyNumberFormat="1" applyFont="1" applyFill="1" applyBorder="1" applyAlignment="1" applyProtection="1">
      <alignment horizontal="center" vertical="center" wrapText="1"/>
    </xf>
    <xf numFmtId="0" fontId="8" fillId="0" borderId="2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Alignment="1" applyProtection="1">
      <alignment horizontal="left" vertical="center" wrapText="1"/>
    </xf>
    <xf numFmtId="0" fontId="13" fillId="4" borderId="42" xfId="0" applyNumberFormat="1" applyFont="1" applyFill="1" applyBorder="1" applyAlignment="1" applyProtection="1">
      <alignment horizontal="center" vertical="center" wrapText="1"/>
      <protection locked="0"/>
    </xf>
  </cellXfs>
  <cellStyles count="59">
    <cellStyle name="백분율" xfId="58" builtinId="5"/>
    <cellStyle name="쉼표 [0] 2" xfId="2"/>
    <cellStyle name="쉼표 [0] 2 2" xfId="3"/>
    <cellStyle name="쉼표 [0] 3" xfId="4"/>
    <cellStyle name="좋음 2" xfId="5"/>
    <cellStyle name="표준" xfId="0" builtinId="0"/>
    <cellStyle name="표준 2" xfId="6"/>
    <cellStyle name="표준 2 2" xfId="7"/>
    <cellStyle name="표준 2 2 2" xfId="8"/>
    <cellStyle name="표준 2 2 2 2" xfId="9"/>
    <cellStyle name="표준 2 2 2 2 2" xfId="46"/>
    <cellStyle name="표준 2 2 2 3" xfId="41"/>
    <cellStyle name="표준 2 2 3" xfId="10"/>
    <cellStyle name="표준 2 2 3 2" xfId="11"/>
    <cellStyle name="표준 2 2 3 2 2" xfId="48"/>
    <cellStyle name="표준 2 2 3 3" xfId="45"/>
    <cellStyle name="표준 2 2 4" xfId="12"/>
    <cellStyle name="표준 2 2 4 2" xfId="47"/>
    <cellStyle name="표준 2 2 5" xfId="36"/>
    <cellStyle name="표준 2 3" xfId="13"/>
    <cellStyle name="표준 2 4" xfId="14"/>
    <cellStyle name="표준 2 4 2" xfId="15"/>
    <cellStyle name="표준 2 4 2 2" xfId="49"/>
    <cellStyle name="표준 2 4 3" xfId="37"/>
    <cellStyle name="표준 2 5" xfId="16"/>
    <cellStyle name="표준 2 5 2" xfId="17"/>
    <cellStyle name="표준 2 5 2 2" xfId="50"/>
    <cellStyle name="표준 2 5 3" xfId="38"/>
    <cellStyle name="표준 2 6" xfId="18"/>
    <cellStyle name="표준 2 6 2" xfId="19"/>
    <cellStyle name="표준 2 6 2 2" xfId="51"/>
    <cellStyle name="표준 2 6 3" xfId="42"/>
    <cellStyle name="표준 2 7" xfId="20"/>
    <cellStyle name="표준 2 8" xfId="21"/>
    <cellStyle name="표준 3" xfId="22"/>
    <cellStyle name="표준 3 2" xfId="23"/>
    <cellStyle name="표준 3 2 2" xfId="24"/>
    <cellStyle name="표준 3 2 2 2" xfId="53"/>
    <cellStyle name="표준 3 2 3" xfId="40"/>
    <cellStyle name="표준 3 3" xfId="25"/>
    <cellStyle name="표준 3 3 2" xfId="26"/>
    <cellStyle name="표준 3 3 2 2" xfId="54"/>
    <cellStyle name="표준 3 3 3" xfId="44"/>
    <cellStyle name="표준 3 4" xfId="27"/>
    <cellStyle name="표준 3 4 2" xfId="52"/>
    <cellStyle name="표준 3 5" xfId="28"/>
    <cellStyle name="표준 4" xfId="29"/>
    <cellStyle name="표준 4 2" xfId="30"/>
    <cellStyle name="표준 4 2 2" xfId="31"/>
    <cellStyle name="표준 4 2 2 2" xfId="56"/>
    <cellStyle name="표준 4 2 3" xfId="39"/>
    <cellStyle name="표준 4 3" xfId="32"/>
    <cellStyle name="표준 4 3 2" xfId="33"/>
    <cellStyle name="표준 4 3 2 2" xfId="57"/>
    <cellStyle name="표준 4 3 3" xfId="43"/>
    <cellStyle name="표준 4 4" xfId="34"/>
    <cellStyle name="표준 4 4 2" xfId="55"/>
    <cellStyle name="표준 4 5" xfId="35"/>
    <cellStyle name="표준 5" xfId="1"/>
  </cellStyles>
  <dxfs count="0"/>
  <tableStyles count="0" defaultTableStyle="TableStyleMedium2" defaultPivotStyle="PivotStyleLight16"/>
  <colors>
    <mruColors>
      <color rgb="FFFCD5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C34"/>
  <sheetViews>
    <sheetView tabSelected="1" topLeftCell="G1" zoomScale="130" zoomScaleNormal="130" workbookViewId="0">
      <selection activeCell="AW19" sqref="AW19:AY19"/>
    </sheetView>
  </sheetViews>
  <sheetFormatPr defaultRowHeight="16.5"/>
  <cols>
    <col min="1" max="1" width="2.75" style="64" customWidth="1"/>
    <col min="2" max="5" width="4" style="64" customWidth="1"/>
    <col min="6" max="6" width="15.125" style="64" customWidth="1"/>
    <col min="7" max="7" width="3" style="64" customWidth="1"/>
    <col min="8" max="9" width="0" style="64" hidden="1" customWidth="1"/>
    <col min="10" max="10" width="14.125" style="64" customWidth="1"/>
    <col min="11" max="11" width="9" style="64" customWidth="1"/>
    <col min="12" max="12" width="6.5" style="64" customWidth="1"/>
    <col min="13" max="49" width="2.75" style="64" customWidth="1"/>
    <col min="50" max="51" width="3.125" style="64" customWidth="1"/>
    <col min="52" max="16384" width="9" style="64"/>
  </cols>
  <sheetData>
    <row r="1" spans="2:55" ht="6" customHeight="1" thickBot="1"/>
    <row r="2" spans="2:55" ht="21" thickBot="1">
      <c r="B2" s="105" t="str">
        <f>'편성표(학과작성)'!B2</f>
        <v>2020학년도 교육과정 편성표 (소방안전관리학과)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7"/>
    </row>
    <row r="3" spans="2:55" ht="14.1" customHeight="1">
      <c r="B3" s="108" t="str">
        <f>'편성표(학과작성)'!B3</f>
        <v>구분</v>
      </c>
      <c r="C3" s="109"/>
      <c r="D3" s="109"/>
      <c r="E3" s="109"/>
      <c r="F3" s="109"/>
      <c r="G3" s="109"/>
      <c r="H3" s="109"/>
      <c r="I3" s="109"/>
      <c r="J3" s="109"/>
      <c r="K3" s="109"/>
      <c r="L3" s="110"/>
      <c r="M3" s="114" t="str">
        <f>'편성표(학과작성)'!M3</f>
        <v>1 학 년</v>
      </c>
      <c r="N3" s="115"/>
      <c r="O3" s="115"/>
      <c r="P3" s="115"/>
      <c r="Q3" s="115"/>
      <c r="R3" s="116"/>
      <c r="S3" s="114" t="str">
        <f>'편성표(학과작성)'!S3</f>
        <v>2 학 년</v>
      </c>
      <c r="T3" s="115"/>
      <c r="U3" s="115"/>
      <c r="V3" s="115"/>
      <c r="W3" s="115"/>
      <c r="X3" s="116"/>
      <c r="Y3" s="114" t="str">
        <f>'편성표(학과작성)'!Y3</f>
        <v>3 학 년</v>
      </c>
      <c r="Z3" s="115"/>
      <c r="AA3" s="115"/>
      <c r="AB3" s="115"/>
      <c r="AC3" s="115"/>
      <c r="AD3" s="116"/>
      <c r="AE3" s="117" t="str">
        <f>'편성표(학과작성)'!AE3</f>
        <v>계절학기</v>
      </c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19"/>
      <c r="AW3" s="120" t="str">
        <f>'편성표(학과작성)'!AW3</f>
        <v>계</v>
      </c>
      <c r="AX3" s="121"/>
      <c r="AY3" s="122"/>
    </row>
    <row r="4" spans="2:55" ht="14.1" customHeight="1">
      <c r="B4" s="111"/>
      <c r="C4" s="112"/>
      <c r="D4" s="112"/>
      <c r="E4" s="112"/>
      <c r="F4" s="112"/>
      <c r="G4" s="112"/>
      <c r="H4" s="112"/>
      <c r="I4" s="112"/>
      <c r="J4" s="112"/>
      <c r="K4" s="112"/>
      <c r="L4" s="113"/>
      <c r="M4" s="85" t="str">
        <f>'편성표(학과작성)'!M4</f>
        <v>1 학 기</v>
      </c>
      <c r="N4" s="130"/>
      <c r="O4" s="86"/>
      <c r="P4" s="85" t="str">
        <f>'편성표(학과작성)'!P4</f>
        <v>2 학 기</v>
      </c>
      <c r="Q4" s="130"/>
      <c r="R4" s="86"/>
      <c r="S4" s="85" t="str">
        <f>'편성표(학과작성)'!S4</f>
        <v>1 학 기</v>
      </c>
      <c r="T4" s="130"/>
      <c r="U4" s="86"/>
      <c r="V4" s="85" t="str">
        <f>'편성표(학과작성)'!V4</f>
        <v>2 학 기</v>
      </c>
      <c r="W4" s="130"/>
      <c r="X4" s="86"/>
      <c r="Y4" s="85" t="str">
        <f>'편성표(학과작성)'!Y4</f>
        <v>1 학 기</v>
      </c>
      <c r="Z4" s="130"/>
      <c r="AA4" s="86"/>
      <c r="AB4" s="85" t="str">
        <f>'편성표(학과작성)'!AB4</f>
        <v>2 학 기</v>
      </c>
      <c r="AC4" s="130"/>
      <c r="AD4" s="86"/>
      <c r="AE4" s="89" t="str">
        <f>'편성표(학과작성)'!AE4</f>
        <v>1학년하계</v>
      </c>
      <c r="AF4" s="126"/>
      <c r="AG4" s="90"/>
      <c r="AH4" s="89" t="str">
        <f>'편성표(학과작성)'!AH4</f>
        <v>1학년동계</v>
      </c>
      <c r="AI4" s="126"/>
      <c r="AJ4" s="90"/>
      <c r="AK4" s="89" t="str">
        <f>'편성표(학과작성)'!AK4</f>
        <v>2학년하계</v>
      </c>
      <c r="AL4" s="126"/>
      <c r="AM4" s="90"/>
      <c r="AN4" s="89" t="str">
        <f>'편성표(학과작성)'!AN4</f>
        <v>2학년동계</v>
      </c>
      <c r="AO4" s="126"/>
      <c r="AP4" s="90"/>
      <c r="AQ4" s="89" t="str">
        <f>'편성표(학과작성)'!AQ4</f>
        <v>3학년하계</v>
      </c>
      <c r="AR4" s="126"/>
      <c r="AS4" s="90"/>
      <c r="AT4" s="89" t="str">
        <f>'편성표(학과작성)'!AT4</f>
        <v>3학년동계</v>
      </c>
      <c r="AU4" s="126"/>
      <c r="AV4" s="90"/>
      <c r="AW4" s="123"/>
      <c r="AX4" s="124"/>
      <c r="AY4" s="125"/>
    </row>
    <row r="5" spans="2:55" ht="14.1" customHeight="1">
      <c r="B5" s="111"/>
      <c r="C5" s="112"/>
      <c r="D5" s="112"/>
      <c r="E5" s="112"/>
      <c r="F5" s="112"/>
      <c r="G5" s="112"/>
      <c r="H5" s="112"/>
      <c r="I5" s="112"/>
      <c r="J5" s="112"/>
      <c r="K5" s="112"/>
      <c r="L5" s="113"/>
      <c r="M5" s="83" t="str">
        <f>'편성표(학과작성)'!M5</f>
        <v>학
점</v>
      </c>
      <c r="N5" s="85" t="str">
        <f>'편성표(학과작성)'!N5</f>
        <v>시수</v>
      </c>
      <c r="O5" s="86"/>
      <c r="P5" s="83" t="str">
        <f>'편성표(학과작성)'!P5</f>
        <v>학
점</v>
      </c>
      <c r="Q5" s="85" t="str">
        <f>'편성표(학과작성)'!Q5</f>
        <v>시수</v>
      </c>
      <c r="R5" s="86"/>
      <c r="S5" s="83" t="str">
        <f>'편성표(학과작성)'!S5</f>
        <v>학
점</v>
      </c>
      <c r="T5" s="85" t="str">
        <f>'편성표(학과작성)'!T5</f>
        <v>시수</v>
      </c>
      <c r="U5" s="86"/>
      <c r="V5" s="83" t="str">
        <f>'편성표(학과작성)'!V5</f>
        <v>학
점</v>
      </c>
      <c r="W5" s="85" t="str">
        <f>'편성표(학과작성)'!W5</f>
        <v>시수</v>
      </c>
      <c r="X5" s="86"/>
      <c r="Y5" s="83" t="str">
        <f>'편성표(학과작성)'!Y5</f>
        <v>학
점</v>
      </c>
      <c r="Z5" s="85" t="str">
        <f>'편성표(학과작성)'!Z5</f>
        <v>시수</v>
      </c>
      <c r="AA5" s="86"/>
      <c r="AB5" s="83" t="str">
        <f>'편성표(학과작성)'!AB5</f>
        <v>학
점</v>
      </c>
      <c r="AC5" s="85" t="str">
        <f>'편성표(학과작성)'!AC5</f>
        <v>시수</v>
      </c>
      <c r="AD5" s="86"/>
      <c r="AE5" s="87" t="str">
        <f>'편성표(학과작성)'!AE5</f>
        <v>학
점</v>
      </c>
      <c r="AF5" s="89" t="str">
        <f>'편성표(학과작성)'!AF5</f>
        <v>시수</v>
      </c>
      <c r="AG5" s="90"/>
      <c r="AH5" s="87" t="str">
        <f>'편성표(학과작성)'!AH5</f>
        <v>학
점</v>
      </c>
      <c r="AI5" s="89" t="str">
        <f>'편성표(학과작성)'!AI5</f>
        <v>시수</v>
      </c>
      <c r="AJ5" s="90"/>
      <c r="AK5" s="87" t="str">
        <f>'편성표(학과작성)'!AK5</f>
        <v>학
점</v>
      </c>
      <c r="AL5" s="89" t="str">
        <f>'편성표(학과작성)'!AL5</f>
        <v>시수</v>
      </c>
      <c r="AM5" s="90"/>
      <c r="AN5" s="87" t="str">
        <f>'편성표(학과작성)'!AK5</f>
        <v>학
점</v>
      </c>
      <c r="AO5" s="131" t="str">
        <f>'편성표(학과작성)'!AO5</f>
        <v>시수</v>
      </c>
      <c r="AP5" s="132"/>
      <c r="AQ5" s="133" t="str">
        <f>'편성표(학과작성)'!AQ5</f>
        <v>학
점</v>
      </c>
      <c r="AR5" s="131" t="str">
        <f>'편성표(학과작성)'!AR5</f>
        <v>시수</v>
      </c>
      <c r="AS5" s="132"/>
      <c r="AT5" s="133" t="str">
        <f>'편성표(학과작성)'!AT5</f>
        <v>학
점</v>
      </c>
      <c r="AU5" s="131" t="str">
        <f>'편성표(학과작성)'!AU5</f>
        <v>시수</v>
      </c>
      <c r="AV5" s="132"/>
      <c r="AW5" s="127" t="str">
        <f>'편성표(학과작성)'!AW5</f>
        <v>학
점</v>
      </c>
      <c r="AX5" s="85" t="str">
        <f>'편성표(학과작성)'!AX5</f>
        <v>시수</v>
      </c>
      <c r="AY5" s="129"/>
    </row>
    <row r="6" spans="2:55" ht="14.1" customHeight="1">
      <c r="B6" s="111"/>
      <c r="C6" s="112"/>
      <c r="D6" s="112"/>
      <c r="E6" s="112"/>
      <c r="F6" s="112"/>
      <c r="G6" s="112"/>
      <c r="H6" s="112"/>
      <c r="I6" s="112"/>
      <c r="J6" s="112"/>
      <c r="K6" s="112"/>
      <c r="L6" s="113"/>
      <c r="M6" s="84"/>
      <c r="N6" s="65" t="str">
        <f>'편성표(학과작성)'!N6</f>
        <v>이
론</v>
      </c>
      <c r="O6" s="65" t="str">
        <f>'편성표(학과작성)'!O6</f>
        <v>실
습</v>
      </c>
      <c r="P6" s="84"/>
      <c r="Q6" s="65" t="str">
        <f>'편성표(학과작성)'!Q6</f>
        <v>이
론</v>
      </c>
      <c r="R6" s="65" t="str">
        <f>'편성표(학과작성)'!R6</f>
        <v>실
습</v>
      </c>
      <c r="S6" s="84"/>
      <c r="T6" s="65" t="str">
        <f>'편성표(학과작성)'!T6</f>
        <v>이
론</v>
      </c>
      <c r="U6" s="65" t="str">
        <f>'편성표(학과작성)'!U6</f>
        <v>실
습</v>
      </c>
      <c r="V6" s="84"/>
      <c r="W6" s="65" t="str">
        <f>'편성표(학과작성)'!W6</f>
        <v>이
론</v>
      </c>
      <c r="X6" s="65" t="str">
        <f>'편성표(학과작성)'!X6</f>
        <v>실
습</v>
      </c>
      <c r="Y6" s="84"/>
      <c r="Z6" s="65" t="str">
        <f>'편성표(학과작성)'!Z6</f>
        <v>이
론</v>
      </c>
      <c r="AA6" s="65" t="str">
        <f>'편성표(학과작성)'!AA6</f>
        <v>실
습</v>
      </c>
      <c r="AB6" s="84"/>
      <c r="AC6" s="65" t="str">
        <f>'편성표(학과작성)'!AC6</f>
        <v>이
론</v>
      </c>
      <c r="AD6" s="65" t="str">
        <f>'편성표(학과작성)'!AD6</f>
        <v>실
습</v>
      </c>
      <c r="AE6" s="88"/>
      <c r="AF6" s="66" t="str">
        <f>'편성표(학과작성)'!AF6</f>
        <v>이
론</v>
      </c>
      <c r="AG6" s="66" t="str">
        <f>'편성표(학과작성)'!AG6</f>
        <v>실
습</v>
      </c>
      <c r="AH6" s="88"/>
      <c r="AI6" s="66" t="str">
        <f>'편성표(학과작성)'!AI6</f>
        <v>이
론</v>
      </c>
      <c r="AJ6" s="66" t="str">
        <f>'편성표(학과작성)'!AJ6</f>
        <v>실
습</v>
      </c>
      <c r="AK6" s="88"/>
      <c r="AL6" s="66" t="str">
        <f>'편성표(학과작성)'!AL6</f>
        <v>이
론</v>
      </c>
      <c r="AM6" s="66" t="str">
        <f>'편성표(학과작성)'!AM6</f>
        <v>실
습</v>
      </c>
      <c r="AN6" s="88"/>
      <c r="AO6" s="67" t="str">
        <f>'편성표(학과작성)'!AO6</f>
        <v>이
론</v>
      </c>
      <c r="AP6" s="67" t="str">
        <f>'편성표(학과작성)'!AP6</f>
        <v>실
습</v>
      </c>
      <c r="AQ6" s="134"/>
      <c r="AR6" s="67" t="str">
        <f>'편성표(학과작성)'!AR6</f>
        <v>이
론</v>
      </c>
      <c r="AS6" s="67" t="str">
        <f>'편성표(학과작성)'!AS6</f>
        <v>실
습</v>
      </c>
      <c r="AT6" s="134"/>
      <c r="AU6" s="67" t="str">
        <f>'편성표(학과작성)'!AU6</f>
        <v>이
론</v>
      </c>
      <c r="AV6" s="67" t="str">
        <f>'편성표(학과작성)'!AV6</f>
        <v>실
습</v>
      </c>
      <c r="AW6" s="128"/>
      <c r="AX6" s="65" t="str">
        <f>'편성표(학과작성)'!AX6</f>
        <v>이
론</v>
      </c>
      <c r="AY6" s="68" t="str">
        <f>'편성표(학과작성)'!AY6</f>
        <v>실
습</v>
      </c>
    </row>
    <row r="7" spans="2:55" ht="14.1" customHeight="1">
      <c r="B7" s="91" t="s">
        <v>29</v>
      </c>
      <c r="C7" s="92"/>
      <c r="D7" s="92"/>
      <c r="E7" s="93"/>
      <c r="F7" s="100" t="s">
        <v>81</v>
      </c>
      <c r="G7" s="93"/>
      <c r="H7" s="69"/>
      <c r="I7" s="69"/>
      <c r="J7" s="81" t="s">
        <v>61</v>
      </c>
      <c r="K7" s="81"/>
      <c r="L7" s="82"/>
      <c r="M7" s="70">
        <f>'편성표(학과작성)'!M7</f>
        <v>24</v>
      </c>
      <c r="N7" s="70">
        <f>'편성표(학과작성)'!N7</f>
        <v>19</v>
      </c>
      <c r="O7" s="70">
        <f>'편성표(학과작성)'!O7</f>
        <v>5</v>
      </c>
      <c r="P7" s="70">
        <f>'편성표(학과작성)'!P7</f>
        <v>24</v>
      </c>
      <c r="Q7" s="70">
        <f>'편성표(학과작성)'!Q7</f>
        <v>17</v>
      </c>
      <c r="R7" s="70">
        <f>'편성표(학과작성)'!R7</f>
        <v>7</v>
      </c>
      <c r="S7" s="70">
        <f>'편성표(학과작성)'!S7</f>
        <v>23</v>
      </c>
      <c r="T7" s="70">
        <f>'편성표(학과작성)'!T7</f>
        <v>9</v>
      </c>
      <c r="U7" s="70">
        <f>'편성표(학과작성)'!U7</f>
        <v>14</v>
      </c>
      <c r="V7" s="70">
        <f>'편성표(학과작성)'!V7</f>
        <v>20</v>
      </c>
      <c r="W7" s="70">
        <f>'편성표(학과작성)'!W7</f>
        <v>6</v>
      </c>
      <c r="X7" s="70">
        <f>'편성표(학과작성)'!X7</f>
        <v>14</v>
      </c>
      <c r="Y7" s="70">
        <f>'편성표(학과작성)'!Y7</f>
        <v>0</v>
      </c>
      <c r="Z7" s="70">
        <f>'편성표(학과작성)'!Z7</f>
        <v>0</v>
      </c>
      <c r="AA7" s="70">
        <f>'편성표(학과작성)'!AA7</f>
        <v>0</v>
      </c>
      <c r="AB7" s="70">
        <f>'편성표(학과작성)'!AB7</f>
        <v>0</v>
      </c>
      <c r="AC7" s="70">
        <f>'편성표(학과작성)'!AC7</f>
        <v>0</v>
      </c>
      <c r="AD7" s="70">
        <f>'편성표(학과작성)'!AD7</f>
        <v>0</v>
      </c>
      <c r="AE7" s="70">
        <f>'편성표(학과작성)'!AE7</f>
        <v>0</v>
      </c>
      <c r="AF7" s="70">
        <f>'편성표(학과작성)'!AF7</f>
        <v>0</v>
      </c>
      <c r="AG7" s="70">
        <f>'편성표(학과작성)'!AG7</f>
        <v>0</v>
      </c>
      <c r="AH7" s="70">
        <f>'편성표(학과작성)'!AH7</f>
        <v>0</v>
      </c>
      <c r="AI7" s="70">
        <f>'편성표(학과작성)'!AI7</f>
        <v>0</v>
      </c>
      <c r="AJ7" s="70">
        <f>'편성표(학과작성)'!AJ7</f>
        <v>0</v>
      </c>
      <c r="AK7" s="70">
        <f>'편성표(학과작성)'!AK7</f>
        <v>0</v>
      </c>
      <c r="AL7" s="70">
        <f>'편성표(학과작성)'!AL7</f>
        <v>0</v>
      </c>
      <c r="AM7" s="70">
        <f>'편성표(학과작성)'!AM7</f>
        <v>0</v>
      </c>
      <c r="AN7" s="70">
        <f>'편성표(학과작성)'!AN7</f>
        <v>0</v>
      </c>
      <c r="AO7" s="70">
        <f>'편성표(학과작성)'!AO7</f>
        <v>0</v>
      </c>
      <c r="AP7" s="70">
        <f>'편성표(학과작성)'!AP7</f>
        <v>0</v>
      </c>
      <c r="AQ7" s="70">
        <f>'편성표(학과작성)'!AQ7</f>
        <v>0</v>
      </c>
      <c r="AR7" s="70">
        <f>'편성표(학과작성)'!AR7</f>
        <v>0</v>
      </c>
      <c r="AS7" s="70">
        <f>'편성표(학과작성)'!AS7</f>
        <v>0</v>
      </c>
      <c r="AT7" s="70">
        <f>'편성표(학과작성)'!AT7</f>
        <v>0</v>
      </c>
      <c r="AU7" s="70">
        <f>'편성표(학과작성)'!AU7</f>
        <v>0</v>
      </c>
      <c r="AV7" s="70">
        <f>'편성표(학과작성)'!AV7</f>
        <v>0</v>
      </c>
      <c r="AW7" s="70">
        <f>'편성표(학과작성)'!AW7</f>
        <v>91</v>
      </c>
      <c r="AX7" s="70">
        <f>'편성표(학과작성)'!AX7</f>
        <v>51</v>
      </c>
      <c r="AY7" s="71">
        <f>'편성표(학과작성)'!AY7</f>
        <v>40</v>
      </c>
    </row>
    <row r="8" spans="2:55" ht="14.1" customHeight="1">
      <c r="B8" s="94"/>
      <c r="C8" s="95"/>
      <c r="D8" s="95"/>
      <c r="E8" s="96"/>
      <c r="F8" s="101"/>
      <c r="G8" s="96"/>
      <c r="H8" s="69"/>
      <c r="I8" s="69"/>
      <c r="J8" s="81" t="s">
        <v>60</v>
      </c>
      <c r="K8" s="81"/>
      <c r="L8" s="82"/>
      <c r="M8" s="70">
        <f>'편성표(학과작성)'!M8</f>
        <v>7</v>
      </c>
      <c r="N8" s="70">
        <f>'편성표(학과작성)'!N8</f>
        <v>7</v>
      </c>
      <c r="O8" s="70">
        <f>'편성표(학과작성)'!O8</f>
        <v>0</v>
      </c>
      <c r="P8" s="70">
        <f>'편성표(학과작성)'!P8</f>
        <v>3</v>
      </c>
      <c r="Q8" s="70">
        <f>'편성표(학과작성)'!Q8</f>
        <v>3</v>
      </c>
      <c r="R8" s="70">
        <f>'편성표(학과작성)'!R8</f>
        <v>0</v>
      </c>
      <c r="S8" s="70">
        <f>'편성표(학과작성)'!S8</f>
        <v>3</v>
      </c>
      <c r="T8" s="70">
        <f>'편성표(학과작성)'!T8</f>
        <v>3</v>
      </c>
      <c r="U8" s="70">
        <f>'편성표(학과작성)'!U8</f>
        <v>0</v>
      </c>
      <c r="V8" s="70">
        <f>'편성표(학과작성)'!V8</f>
        <v>4</v>
      </c>
      <c r="W8" s="70">
        <f>'편성표(학과작성)'!W8</f>
        <v>3</v>
      </c>
      <c r="X8" s="70">
        <f>'편성표(학과작성)'!X8</f>
        <v>1</v>
      </c>
      <c r="Y8" s="70">
        <f>'편성표(학과작성)'!Y8</f>
        <v>0</v>
      </c>
      <c r="Z8" s="70">
        <f>'편성표(학과작성)'!Z8</f>
        <v>0</v>
      </c>
      <c r="AA8" s="70">
        <f>'편성표(학과작성)'!AA8</f>
        <v>0</v>
      </c>
      <c r="AB8" s="70">
        <f>'편성표(학과작성)'!AB8</f>
        <v>0</v>
      </c>
      <c r="AC8" s="70">
        <f>'편성표(학과작성)'!AC8</f>
        <v>0</v>
      </c>
      <c r="AD8" s="70">
        <f>'편성표(학과작성)'!AD8</f>
        <v>0</v>
      </c>
      <c r="AE8" s="70">
        <f>'편성표(학과작성)'!AE8</f>
        <v>0</v>
      </c>
      <c r="AF8" s="70">
        <f>'편성표(학과작성)'!AF8</f>
        <v>0</v>
      </c>
      <c r="AG8" s="70">
        <f>'편성표(학과작성)'!AG8</f>
        <v>0</v>
      </c>
      <c r="AH8" s="70">
        <f>'편성표(학과작성)'!AH8</f>
        <v>0</v>
      </c>
      <c r="AI8" s="70">
        <f>'편성표(학과작성)'!AI8</f>
        <v>0</v>
      </c>
      <c r="AJ8" s="70">
        <f>'편성표(학과작성)'!AJ8</f>
        <v>0</v>
      </c>
      <c r="AK8" s="70">
        <f>'편성표(학과작성)'!AK8</f>
        <v>0</v>
      </c>
      <c r="AL8" s="70">
        <f>'편성표(학과작성)'!AL8</f>
        <v>0</v>
      </c>
      <c r="AM8" s="70">
        <f>'편성표(학과작성)'!AM8</f>
        <v>0</v>
      </c>
      <c r="AN8" s="70">
        <f>'편성표(학과작성)'!AN8</f>
        <v>0</v>
      </c>
      <c r="AO8" s="70">
        <f>'편성표(학과작성)'!AO8</f>
        <v>0</v>
      </c>
      <c r="AP8" s="70">
        <f>'편성표(학과작성)'!AP8</f>
        <v>0</v>
      </c>
      <c r="AQ8" s="70">
        <f>'편성표(학과작성)'!AQ8</f>
        <v>0</v>
      </c>
      <c r="AR8" s="70">
        <f>'편성표(학과작성)'!AR8</f>
        <v>0</v>
      </c>
      <c r="AS8" s="70">
        <f>'편성표(학과작성)'!AS8</f>
        <v>0</v>
      </c>
      <c r="AT8" s="70">
        <f>'편성표(학과작성)'!AT8</f>
        <v>0</v>
      </c>
      <c r="AU8" s="70">
        <f>'편성표(학과작성)'!AU8</f>
        <v>0</v>
      </c>
      <c r="AV8" s="70">
        <f>'편성표(학과작성)'!AV8</f>
        <v>0</v>
      </c>
      <c r="AW8" s="70">
        <f>'편성표(학과작성)'!AW8</f>
        <v>17</v>
      </c>
      <c r="AX8" s="70">
        <f>'편성표(학과작성)'!AX8</f>
        <v>16</v>
      </c>
      <c r="AY8" s="71">
        <f>'편성표(학과작성)'!AY8</f>
        <v>1</v>
      </c>
    </row>
    <row r="9" spans="2:55" ht="14.1" customHeight="1">
      <c r="B9" s="94"/>
      <c r="C9" s="95"/>
      <c r="D9" s="95"/>
      <c r="E9" s="96"/>
      <c r="F9" s="102"/>
      <c r="G9" s="103"/>
      <c r="H9" s="69"/>
      <c r="I9" s="69"/>
      <c r="J9" s="81" t="s">
        <v>59</v>
      </c>
      <c r="K9" s="81"/>
      <c r="L9" s="82"/>
      <c r="M9" s="70">
        <f>'편성표(학과작성)'!M9</f>
        <v>17</v>
      </c>
      <c r="N9" s="70">
        <f>'편성표(학과작성)'!N9</f>
        <v>12</v>
      </c>
      <c r="O9" s="70">
        <f>'편성표(학과작성)'!O9</f>
        <v>5</v>
      </c>
      <c r="P9" s="70">
        <f>'편성표(학과작성)'!P9</f>
        <v>21</v>
      </c>
      <c r="Q9" s="70">
        <f>'편성표(학과작성)'!Q9</f>
        <v>14</v>
      </c>
      <c r="R9" s="70">
        <f>'편성표(학과작성)'!R9</f>
        <v>7</v>
      </c>
      <c r="S9" s="70">
        <f>'편성표(학과작성)'!S9</f>
        <v>20</v>
      </c>
      <c r="T9" s="70">
        <f>'편성표(학과작성)'!T9</f>
        <v>6</v>
      </c>
      <c r="U9" s="70">
        <f>'편성표(학과작성)'!U9</f>
        <v>14</v>
      </c>
      <c r="V9" s="70">
        <f>'편성표(학과작성)'!V9</f>
        <v>16</v>
      </c>
      <c r="W9" s="70">
        <f>'편성표(학과작성)'!W9</f>
        <v>3</v>
      </c>
      <c r="X9" s="70">
        <f>'편성표(학과작성)'!X9</f>
        <v>13</v>
      </c>
      <c r="Y9" s="70">
        <f>'편성표(학과작성)'!Y9</f>
        <v>0</v>
      </c>
      <c r="Z9" s="70">
        <f>'편성표(학과작성)'!Z9</f>
        <v>0</v>
      </c>
      <c r="AA9" s="70">
        <f>'편성표(학과작성)'!AA9</f>
        <v>0</v>
      </c>
      <c r="AB9" s="70">
        <f>'편성표(학과작성)'!AB9</f>
        <v>0</v>
      </c>
      <c r="AC9" s="70">
        <f>'편성표(학과작성)'!AC9</f>
        <v>0</v>
      </c>
      <c r="AD9" s="70">
        <f>'편성표(학과작성)'!AD9</f>
        <v>0</v>
      </c>
      <c r="AE9" s="70">
        <f>'편성표(학과작성)'!AE9</f>
        <v>0</v>
      </c>
      <c r="AF9" s="70">
        <f>'편성표(학과작성)'!AF9</f>
        <v>0</v>
      </c>
      <c r="AG9" s="70">
        <f>'편성표(학과작성)'!AG9</f>
        <v>0</v>
      </c>
      <c r="AH9" s="70">
        <f>'편성표(학과작성)'!AH9</f>
        <v>0</v>
      </c>
      <c r="AI9" s="70">
        <f>'편성표(학과작성)'!AI9</f>
        <v>0</v>
      </c>
      <c r="AJ9" s="70">
        <f>'편성표(학과작성)'!AJ9</f>
        <v>0</v>
      </c>
      <c r="AK9" s="70">
        <f>'편성표(학과작성)'!AK9</f>
        <v>0</v>
      </c>
      <c r="AL9" s="70">
        <f>'편성표(학과작성)'!AL9</f>
        <v>0</v>
      </c>
      <c r="AM9" s="70">
        <f>'편성표(학과작성)'!AM9</f>
        <v>0</v>
      </c>
      <c r="AN9" s="70">
        <f>'편성표(학과작성)'!AN9</f>
        <v>0</v>
      </c>
      <c r="AO9" s="70">
        <f>'편성표(학과작성)'!AO9</f>
        <v>0</v>
      </c>
      <c r="AP9" s="70">
        <f>'편성표(학과작성)'!AP9</f>
        <v>0</v>
      </c>
      <c r="AQ9" s="70">
        <f>'편성표(학과작성)'!AQ9</f>
        <v>0</v>
      </c>
      <c r="AR9" s="70">
        <f>'편성표(학과작성)'!AR9</f>
        <v>0</v>
      </c>
      <c r="AS9" s="70">
        <f>'편성표(학과작성)'!AS9</f>
        <v>0</v>
      </c>
      <c r="AT9" s="70">
        <f>'편성표(학과작성)'!AT9</f>
        <v>0</v>
      </c>
      <c r="AU9" s="70">
        <f>'편성표(학과작성)'!AU9</f>
        <v>0</v>
      </c>
      <c r="AV9" s="70">
        <f>'편성표(학과작성)'!AV9</f>
        <v>0</v>
      </c>
      <c r="AW9" s="70">
        <f>'편성표(학과작성)'!AW9</f>
        <v>74</v>
      </c>
      <c r="AX9" s="70">
        <f>'편성표(학과작성)'!AX9</f>
        <v>35</v>
      </c>
      <c r="AY9" s="71">
        <f>'편성표(학과작성)'!AY9</f>
        <v>39</v>
      </c>
    </row>
    <row r="10" spans="2:55" ht="14.1" customHeight="1">
      <c r="B10" s="94"/>
      <c r="C10" s="95"/>
      <c r="D10" s="95"/>
      <c r="E10" s="96"/>
      <c r="F10" s="100" t="s">
        <v>82</v>
      </c>
      <c r="G10" s="93"/>
      <c r="H10" s="69"/>
      <c r="I10" s="69"/>
      <c r="J10" s="81" t="s">
        <v>62</v>
      </c>
      <c r="K10" s="81"/>
      <c r="L10" s="82"/>
      <c r="M10" s="80">
        <f>'편성표(학과작성)'!M11</f>
        <v>10</v>
      </c>
      <c r="N10" s="81"/>
      <c r="O10" s="82"/>
      <c r="P10" s="80">
        <f>'편성표(학과작성)'!P11</f>
        <v>10</v>
      </c>
      <c r="Q10" s="81"/>
      <c r="R10" s="82"/>
      <c r="S10" s="80">
        <f>'편성표(학과작성)'!S11</f>
        <v>8</v>
      </c>
      <c r="T10" s="81"/>
      <c r="U10" s="82"/>
      <c r="V10" s="80">
        <f>'편성표(학과작성)'!V11</f>
        <v>8</v>
      </c>
      <c r="W10" s="81"/>
      <c r="X10" s="82"/>
      <c r="Y10" s="80">
        <f>'편성표(학과작성)'!Y11</f>
        <v>0</v>
      </c>
      <c r="Z10" s="81"/>
      <c r="AA10" s="82"/>
      <c r="AB10" s="80">
        <f>'편성표(학과작성)'!AB11</f>
        <v>0</v>
      </c>
      <c r="AC10" s="81"/>
      <c r="AD10" s="82"/>
      <c r="AE10" s="80">
        <f>'편성표(학과작성)'!AE11</f>
        <v>0</v>
      </c>
      <c r="AF10" s="81"/>
      <c r="AG10" s="82"/>
      <c r="AH10" s="80">
        <f>'편성표(학과작성)'!AH11</f>
        <v>0</v>
      </c>
      <c r="AI10" s="81"/>
      <c r="AJ10" s="82"/>
      <c r="AK10" s="80">
        <f>'편성표(학과작성)'!AK11</f>
        <v>0</v>
      </c>
      <c r="AL10" s="81"/>
      <c r="AM10" s="82"/>
      <c r="AN10" s="80">
        <f>'편성표(학과작성)'!AN11</f>
        <v>0</v>
      </c>
      <c r="AO10" s="81"/>
      <c r="AP10" s="82"/>
      <c r="AQ10" s="80">
        <f>'편성표(학과작성)'!AQ11</f>
        <v>0</v>
      </c>
      <c r="AR10" s="81"/>
      <c r="AS10" s="82"/>
      <c r="AT10" s="80">
        <f>'편성표(학과작성)'!AT11</f>
        <v>0</v>
      </c>
      <c r="AU10" s="81"/>
      <c r="AV10" s="82"/>
      <c r="AW10" s="80">
        <f>'편성표(학과작성)'!AW11</f>
        <v>36</v>
      </c>
      <c r="AX10" s="81"/>
      <c r="AY10" s="135"/>
    </row>
    <row r="11" spans="2:55" ht="14.1" customHeight="1">
      <c r="B11" s="94"/>
      <c r="C11" s="95"/>
      <c r="D11" s="95"/>
      <c r="E11" s="96"/>
      <c r="F11" s="101"/>
      <c r="G11" s="96"/>
      <c r="H11" s="69"/>
      <c r="I11" s="69"/>
      <c r="J11" s="81" t="s">
        <v>63</v>
      </c>
      <c r="K11" s="81"/>
      <c r="L11" s="82"/>
      <c r="M11" s="80">
        <f>'편성표(학과작성)'!M12</f>
        <v>4</v>
      </c>
      <c r="N11" s="81"/>
      <c r="O11" s="82"/>
      <c r="P11" s="80">
        <f>'편성표(학과작성)'!P12</f>
        <v>2</v>
      </c>
      <c r="Q11" s="81"/>
      <c r="R11" s="82"/>
      <c r="S11" s="80">
        <f>'편성표(학과작성)'!S12</f>
        <v>2</v>
      </c>
      <c r="T11" s="81"/>
      <c r="U11" s="82"/>
      <c r="V11" s="80">
        <f>'편성표(학과작성)'!V12</f>
        <v>3</v>
      </c>
      <c r="W11" s="81"/>
      <c r="X11" s="82"/>
      <c r="Y11" s="80">
        <f>'편성표(학과작성)'!Y12</f>
        <v>0</v>
      </c>
      <c r="Z11" s="81"/>
      <c r="AA11" s="82"/>
      <c r="AB11" s="80">
        <f>'편성표(학과작성)'!AB12</f>
        <v>0</v>
      </c>
      <c r="AC11" s="81"/>
      <c r="AD11" s="82"/>
      <c r="AE11" s="80">
        <f>'편성표(학과작성)'!AE12</f>
        <v>0</v>
      </c>
      <c r="AF11" s="81"/>
      <c r="AG11" s="82"/>
      <c r="AH11" s="80">
        <f>'편성표(학과작성)'!AH12</f>
        <v>0</v>
      </c>
      <c r="AI11" s="81"/>
      <c r="AJ11" s="82"/>
      <c r="AK11" s="80">
        <f>'편성표(학과작성)'!AK12</f>
        <v>0</v>
      </c>
      <c r="AL11" s="81"/>
      <c r="AM11" s="82"/>
      <c r="AN11" s="80">
        <f>'편성표(학과작성)'!AN12</f>
        <v>0</v>
      </c>
      <c r="AO11" s="81"/>
      <c r="AP11" s="82"/>
      <c r="AQ11" s="80">
        <f>'편성표(학과작성)'!AQ12</f>
        <v>0</v>
      </c>
      <c r="AR11" s="81"/>
      <c r="AS11" s="82"/>
      <c r="AT11" s="80">
        <f>'편성표(학과작성)'!AT12</f>
        <v>0</v>
      </c>
      <c r="AU11" s="81"/>
      <c r="AV11" s="82"/>
      <c r="AW11" s="80">
        <f>'편성표(학과작성)'!AW12</f>
        <v>11</v>
      </c>
      <c r="AX11" s="81"/>
      <c r="AY11" s="135"/>
    </row>
    <row r="12" spans="2:55" ht="14.1" customHeight="1">
      <c r="B12" s="94"/>
      <c r="C12" s="95"/>
      <c r="D12" s="95"/>
      <c r="E12" s="96"/>
      <c r="F12" s="101"/>
      <c r="G12" s="96"/>
      <c r="H12" s="69"/>
      <c r="I12" s="69"/>
      <c r="J12" s="81" t="s">
        <v>76</v>
      </c>
      <c r="K12" s="81"/>
      <c r="L12" s="82"/>
      <c r="M12" s="80">
        <f>'편성표(학과작성)'!M13</f>
        <v>6</v>
      </c>
      <c r="N12" s="81"/>
      <c r="O12" s="82"/>
      <c r="P12" s="80">
        <f>'편성표(학과작성)'!P13</f>
        <v>8</v>
      </c>
      <c r="Q12" s="81"/>
      <c r="R12" s="82"/>
      <c r="S12" s="80">
        <f>'편성표(학과작성)'!S13</f>
        <v>6</v>
      </c>
      <c r="T12" s="81"/>
      <c r="U12" s="82"/>
      <c r="V12" s="80">
        <f>'편성표(학과작성)'!V13</f>
        <v>5</v>
      </c>
      <c r="W12" s="81"/>
      <c r="X12" s="82"/>
      <c r="Y12" s="80">
        <f>'편성표(학과작성)'!Y13</f>
        <v>0</v>
      </c>
      <c r="Z12" s="81"/>
      <c r="AA12" s="82"/>
      <c r="AB12" s="80">
        <f>'편성표(학과작성)'!AB13</f>
        <v>0</v>
      </c>
      <c r="AC12" s="81"/>
      <c r="AD12" s="82"/>
      <c r="AE12" s="80">
        <f>'편성표(학과작성)'!AE13</f>
        <v>0</v>
      </c>
      <c r="AF12" s="81"/>
      <c r="AG12" s="82"/>
      <c r="AH12" s="80">
        <f>'편성표(학과작성)'!AH13</f>
        <v>0</v>
      </c>
      <c r="AI12" s="81"/>
      <c r="AJ12" s="82"/>
      <c r="AK12" s="80">
        <f>'편성표(학과작성)'!AK13</f>
        <v>0</v>
      </c>
      <c r="AL12" s="81"/>
      <c r="AM12" s="82"/>
      <c r="AN12" s="80">
        <f>'편성표(학과작성)'!AN13</f>
        <v>0</v>
      </c>
      <c r="AO12" s="81"/>
      <c r="AP12" s="82"/>
      <c r="AQ12" s="80">
        <f>'편성표(학과작성)'!AQ13</f>
        <v>0</v>
      </c>
      <c r="AR12" s="81"/>
      <c r="AS12" s="82"/>
      <c r="AT12" s="80">
        <f>'편성표(학과작성)'!AT13</f>
        <v>0</v>
      </c>
      <c r="AU12" s="81"/>
      <c r="AV12" s="82"/>
      <c r="AW12" s="80">
        <f>'편성표(학과작성)'!AW13</f>
        <v>25</v>
      </c>
      <c r="AX12" s="81"/>
      <c r="AY12" s="135"/>
    </row>
    <row r="13" spans="2:55" ht="14.1" customHeight="1">
      <c r="B13" s="94"/>
      <c r="C13" s="95"/>
      <c r="D13" s="95"/>
      <c r="E13" s="96"/>
      <c r="F13" s="101"/>
      <c r="G13" s="96"/>
      <c r="H13" s="69"/>
      <c r="I13" s="69"/>
      <c r="J13" s="81" t="s">
        <v>69</v>
      </c>
      <c r="K13" s="81"/>
      <c r="L13" s="82"/>
      <c r="M13" s="80">
        <f>'편성표(학과작성)'!M14</f>
        <v>0</v>
      </c>
      <c r="N13" s="81"/>
      <c r="O13" s="82"/>
      <c r="P13" s="80">
        <f>'편성표(학과작성)'!P14</f>
        <v>0</v>
      </c>
      <c r="Q13" s="81"/>
      <c r="R13" s="82"/>
      <c r="S13" s="80">
        <f>'편성표(학과작성)'!S14</f>
        <v>0</v>
      </c>
      <c r="T13" s="81"/>
      <c r="U13" s="82"/>
      <c r="V13" s="80">
        <f>'편성표(학과작성)'!V14</f>
        <v>0</v>
      </c>
      <c r="W13" s="81"/>
      <c r="X13" s="82"/>
      <c r="Y13" s="80">
        <f>'편성표(학과작성)'!Y14</f>
        <v>0</v>
      </c>
      <c r="Z13" s="81"/>
      <c r="AA13" s="82"/>
      <c r="AB13" s="80">
        <f>'편성표(학과작성)'!AB14</f>
        <v>0</v>
      </c>
      <c r="AC13" s="81"/>
      <c r="AD13" s="82"/>
      <c r="AE13" s="80">
        <f>'편성표(학과작성)'!AE14</f>
        <v>0</v>
      </c>
      <c r="AF13" s="81"/>
      <c r="AG13" s="82"/>
      <c r="AH13" s="80">
        <f>'편성표(학과작성)'!AH14</f>
        <v>0</v>
      </c>
      <c r="AI13" s="81"/>
      <c r="AJ13" s="82"/>
      <c r="AK13" s="80">
        <f>'편성표(학과작성)'!AK14</f>
        <v>0</v>
      </c>
      <c r="AL13" s="81"/>
      <c r="AM13" s="82"/>
      <c r="AN13" s="80">
        <f>'편성표(학과작성)'!AN14</f>
        <v>0</v>
      </c>
      <c r="AO13" s="81"/>
      <c r="AP13" s="82"/>
      <c r="AQ13" s="80">
        <f>'편성표(학과작성)'!AQ14</f>
        <v>0</v>
      </c>
      <c r="AR13" s="81"/>
      <c r="AS13" s="82"/>
      <c r="AT13" s="80">
        <f>'편성표(학과작성)'!AT14</f>
        <v>0</v>
      </c>
      <c r="AU13" s="81"/>
      <c r="AV13" s="82"/>
      <c r="AW13" s="80">
        <f>'편성표(학과작성)'!AW14</f>
        <v>0</v>
      </c>
      <c r="AX13" s="81"/>
      <c r="AY13" s="135"/>
      <c r="BC13" s="64" t="e">
        <f>'편성통계(학과미작성)'!O32:P32=COUNTIFS($K$63:$K$215,"전공캡스톤디자인교과")</f>
        <v>#VALUE!</v>
      </c>
    </row>
    <row r="14" spans="2:55" ht="14.1" customHeight="1">
      <c r="B14" s="94"/>
      <c r="C14" s="95"/>
      <c r="D14" s="95"/>
      <c r="E14" s="96"/>
      <c r="F14" s="101"/>
      <c r="G14" s="96"/>
      <c r="H14" s="69"/>
      <c r="I14" s="69"/>
      <c r="J14" s="81" t="s">
        <v>106</v>
      </c>
      <c r="K14" s="81"/>
      <c r="L14" s="82"/>
      <c r="M14" s="80">
        <f>'편성표(학과작성)'!M15</f>
        <v>6</v>
      </c>
      <c r="N14" s="81"/>
      <c r="O14" s="82"/>
      <c r="P14" s="80">
        <f>'편성표(학과작성)'!P15</f>
        <v>8</v>
      </c>
      <c r="Q14" s="81"/>
      <c r="R14" s="82"/>
      <c r="S14" s="80">
        <f>'편성표(학과작성)'!S15</f>
        <v>6</v>
      </c>
      <c r="T14" s="81"/>
      <c r="U14" s="82"/>
      <c r="V14" s="80">
        <f>'편성표(학과작성)'!V15</f>
        <v>5</v>
      </c>
      <c r="W14" s="81"/>
      <c r="X14" s="82"/>
      <c r="Y14" s="80">
        <f>'편성표(학과작성)'!Y15</f>
        <v>0</v>
      </c>
      <c r="Z14" s="81"/>
      <c r="AA14" s="82"/>
      <c r="AB14" s="80">
        <f>'편성표(학과작성)'!AB15</f>
        <v>0</v>
      </c>
      <c r="AC14" s="81"/>
      <c r="AD14" s="82"/>
      <c r="AE14" s="80">
        <f>'편성표(학과작성)'!AE15</f>
        <v>0</v>
      </c>
      <c r="AF14" s="81"/>
      <c r="AG14" s="82"/>
      <c r="AH14" s="80">
        <f>'편성표(학과작성)'!AH15</f>
        <v>0</v>
      </c>
      <c r="AI14" s="81"/>
      <c r="AJ14" s="82"/>
      <c r="AK14" s="80">
        <f>'편성표(학과작성)'!AK15</f>
        <v>0</v>
      </c>
      <c r="AL14" s="81"/>
      <c r="AM14" s="82"/>
      <c r="AN14" s="80">
        <f>'편성표(학과작성)'!AN15</f>
        <v>0</v>
      </c>
      <c r="AO14" s="81"/>
      <c r="AP14" s="82"/>
      <c r="AQ14" s="80">
        <f>'편성표(학과작성)'!AQ15</f>
        <v>0</v>
      </c>
      <c r="AR14" s="81"/>
      <c r="AS14" s="82"/>
      <c r="AT14" s="80">
        <f>'편성표(학과작성)'!AT15</f>
        <v>0</v>
      </c>
      <c r="AU14" s="81"/>
      <c r="AV14" s="82"/>
      <c r="AW14" s="80">
        <f>'편성표(학과작성)'!AW15</f>
        <v>25</v>
      </c>
      <c r="AX14" s="81"/>
      <c r="AY14" s="135"/>
    </row>
    <row r="15" spans="2:55" ht="14.1" customHeight="1">
      <c r="B15" s="94"/>
      <c r="C15" s="95"/>
      <c r="D15" s="95"/>
      <c r="E15" s="96"/>
      <c r="F15" s="101"/>
      <c r="G15" s="96"/>
      <c r="H15" s="69"/>
      <c r="I15" s="69"/>
      <c r="J15" s="81" t="s">
        <v>111</v>
      </c>
      <c r="K15" s="81"/>
      <c r="L15" s="82"/>
      <c r="M15" s="80">
        <f>'편성표(학과작성)'!M16</f>
        <v>0</v>
      </c>
      <c r="N15" s="81"/>
      <c r="O15" s="82"/>
      <c r="P15" s="80">
        <f>'편성표(학과작성)'!P16</f>
        <v>0</v>
      </c>
      <c r="Q15" s="81"/>
      <c r="R15" s="82"/>
      <c r="S15" s="80">
        <f>'편성표(학과작성)'!S16</f>
        <v>0</v>
      </c>
      <c r="T15" s="81"/>
      <c r="U15" s="82"/>
      <c r="V15" s="80">
        <f>'편성표(학과작성)'!V16</f>
        <v>0</v>
      </c>
      <c r="W15" s="81"/>
      <c r="X15" s="82"/>
      <c r="Y15" s="80">
        <f>'편성표(학과작성)'!Y16</f>
        <v>0</v>
      </c>
      <c r="Z15" s="81"/>
      <c r="AA15" s="82"/>
      <c r="AB15" s="80">
        <f>'편성표(학과작성)'!AB16</f>
        <v>0</v>
      </c>
      <c r="AC15" s="81"/>
      <c r="AD15" s="82"/>
      <c r="AE15" s="80">
        <f>'편성표(학과작성)'!AE16</f>
        <v>0</v>
      </c>
      <c r="AF15" s="81"/>
      <c r="AG15" s="82"/>
      <c r="AH15" s="80">
        <f>'편성표(학과작성)'!AH16</f>
        <v>0</v>
      </c>
      <c r="AI15" s="81"/>
      <c r="AJ15" s="82"/>
      <c r="AK15" s="80">
        <f>'편성표(학과작성)'!AK16</f>
        <v>0</v>
      </c>
      <c r="AL15" s="81"/>
      <c r="AM15" s="82"/>
      <c r="AN15" s="80">
        <f>'편성표(학과작성)'!AN16</f>
        <v>0</v>
      </c>
      <c r="AO15" s="81"/>
      <c r="AP15" s="82"/>
      <c r="AQ15" s="80">
        <f>'편성표(학과작성)'!AQ16</f>
        <v>0</v>
      </c>
      <c r="AR15" s="81"/>
      <c r="AS15" s="82"/>
      <c r="AT15" s="80">
        <f>'편성표(학과작성)'!AT16</f>
        <v>0</v>
      </c>
      <c r="AU15" s="81"/>
      <c r="AV15" s="82"/>
      <c r="AW15" s="80">
        <f>'편성표(학과작성)'!AW16</f>
        <v>0</v>
      </c>
      <c r="AX15" s="81"/>
      <c r="AY15" s="135"/>
    </row>
    <row r="16" spans="2:55" ht="14.1" customHeight="1">
      <c r="B16" s="94"/>
      <c r="C16" s="95"/>
      <c r="D16" s="95"/>
      <c r="E16" s="96"/>
      <c r="F16" s="101"/>
      <c r="G16" s="96"/>
      <c r="H16" s="69"/>
      <c r="I16" s="69"/>
      <c r="J16" s="81" t="s">
        <v>112</v>
      </c>
      <c r="K16" s="81"/>
      <c r="L16" s="82"/>
      <c r="M16" s="80">
        <f>'편성표(학과작성)'!M17</f>
        <v>0</v>
      </c>
      <c r="N16" s="81"/>
      <c r="O16" s="82"/>
      <c r="P16" s="80">
        <f>'편성표(학과작성)'!P17</f>
        <v>0</v>
      </c>
      <c r="Q16" s="81"/>
      <c r="R16" s="82"/>
      <c r="S16" s="80">
        <f>'편성표(학과작성)'!S17</f>
        <v>0</v>
      </c>
      <c r="T16" s="81"/>
      <c r="U16" s="82"/>
      <c r="V16" s="80">
        <f>'편성표(학과작성)'!V17</f>
        <v>0</v>
      </c>
      <c r="W16" s="81"/>
      <c r="X16" s="82"/>
      <c r="Y16" s="80">
        <f>'편성표(학과작성)'!Y17</f>
        <v>0</v>
      </c>
      <c r="Z16" s="81"/>
      <c r="AA16" s="82"/>
      <c r="AB16" s="80">
        <f>'편성표(학과작성)'!AB17</f>
        <v>0</v>
      </c>
      <c r="AC16" s="81"/>
      <c r="AD16" s="82"/>
      <c r="AE16" s="80">
        <f>'편성표(학과작성)'!AE17</f>
        <v>0</v>
      </c>
      <c r="AF16" s="81"/>
      <c r="AG16" s="82"/>
      <c r="AH16" s="80">
        <f>'편성표(학과작성)'!AH17</f>
        <v>0</v>
      </c>
      <c r="AI16" s="81"/>
      <c r="AJ16" s="82"/>
      <c r="AK16" s="80">
        <f>'편성표(학과작성)'!AK17</f>
        <v>0</v>
      </c>
      <c r="AL16" s="81"/>
      <c r="AM16" s="82"/>
      <c r="AN16" s="80">
        <f>'편성표(학과작성)'!AN17</f>
        <v>0</v>
      </c>
      <c r="AO16" s="81"/>
      <c r="AP16" s="82"/>
      <c r="AQ16" s="80">
        <f>'편성표(학과작성)'!AQ17</f>
        <v>0</v>
      </c>
      <c r="AR16" s="81"/>
      <c r="AS16" s="82"/>
      <c r="AT16" s="80">
        <f>'편성표(학과작성)'!AT17</f>
        <v>0</v>
      </c>
      <c r="AU16" s="81"/>
      <c r="AV16" s="82"/>
      <c r="AW16" s="80">
        <f>'편성표(학과작성)'!AW17</f>
        <v>0</v>
      </c>
      <c r="AX16" s="81"/>
      <c r="AY16" s="135"/>
    </row>
    <row r="17" spans="2:51" ht="14.1" customHeight="1">
      <c r="B17" s="94"/>
      <c r="C17" s="95"/>
      <c r="D17" s="95"/>
      <c r="E17" s="96"/>
      <c r="F17" s="102"/>
      <c r="G17" s="103"/>
      <c r="H17" s="69"/>
      <c r="I17" s="69"/>
      <c r="J17" s="81" t="s">
        <v>72</v>
      </c>
      <c r="K17" s="81"/>
      <c r="L17" s="82"/>
      <c r="M17" s="80">
        <f>'편성표(학과작성)'!M18</f>
        <v>0</v>
      </c>
      <c r="N17" s="81"/>
      <c r="O17" s="82"/>
      <c r="P17" s="80">
        <f>'편성표(학과작성)'!P18</f>
        <v>0</v>
      </c>
      <c r="Q17" s="81"/>
      <c r="R17" s="82"/>
      <c r="S17" s="80">
        <f>'편성표(학과작성)'!S18</f>
        <v>0</v>
      </c>
      <c r="T17" s="81"/>
      <c r="U17" s="82"/>
      <c r="V17" s="80">
        <f>'편성표(학과작성)'!V18</f>
        <v>0</v>
      </c>
      <c r="W17" s="81"/>
      <c r="X17" s="82"/>
      <c r="Y17" s="80">
        <f>'편성표(학과작성)'!Y18</f>
        <v>0</v>
      </c>
      <c r="Z17" s="81"/>
      <c r="AA17" s="82"/>
      <c r="AB17" s="80">
        <f>'편성표(학과작성)'!AB18</f>
        <v>0</v>
      </c>
      <c r="AC17" s="81"/>
      <c r="AD17" s="82"/>
      <c r="AE17" s="80">
        <f>'편성표(학과작성)'!AE18</f>
        <v>0</v>
      </c>
      <c r="AF17" s="81"/>
      <c r="AG17" s="82"/>
      <c r="AH17" s="80">
        <f>'편성표(학과작성)'!AH18</f>
        <v>0</v>
      </c>
      <c r="AI17" s="81"/>
      <c r="AJ17" s="82"/>
      <c r="AK17" s="80">
        <f>'편성표(학과작성)'!AK18</f>
        <v>0</v>
      </c>
      <c r="AL17" s="81"/>
      <c r="AM17" s="82"/>
      <c r="AN17" s="80">
        <f>'편성표(학과작성)'!AN18</f>
        <v>0</v>
      </c>
      <c r="AO17" s="81"/>
      <c r="AP17" s="82"/>
      <c r="AQ17" s="80">
        <f>'편성표(학과작성)'!AQ18</f>
        <v>0</v>
      </c>
      <c r="AR17" s="81"/>
      <c r="AS17" s="82"/>
      <c r="AT17" s="80">
        <f>'편성표(학과작성)'!AT18</f>
        <v>0</v>
      </c>
      <c r="AU17" s="81"/>
      <c r="AV17" s="82"/>
      <c r="AW17" s="80">
        <f>'편성표(학과작성)'!AW18</f>
        <v>0</v>
      </c>
      <c r="AX17" s="81"/>
      <c r="AY17" s="135"/>
    </row>
    <row r="18" spans="2:51" ht="14.1" customHeight="1">
      <c r="B18" s="94"/>
      <c r="C18" s="95"/>
      <c r="D18" s="95"/>
      <c r="E18" s="96"/>
      <c r="F18" s="100" t="s">
        <v>113</v>
      </c>
      <c r="G18" s="93"/>
      <c r="H18" s="69"/>
      <c r="I18" s="69"/>
      <c r="J18" s="81" t="s">
        <v>75</v>
      </c>
      <c r="K18" s="81"/>
      <c r="L18" s="82"/>
      <c r="M18" s="80">
        <f>'편성표(학과작성)'!M19</f>
        <v>4</v>
      </c>
      <c r="N18" s="81"/>
      <c r="O18" s="82"/>
      <c r="P18" s="80">
        <f>'편성표(학과작성)'!P19</f>
        <v>5</v>
      </c>
      <c r="Q18" s="81"/>
      <c r="R18" s="82"/>
      <c r="S18" s="80">
        <f>'편성표(학과작성)'!S19</f>
        <v>6</v>
      </c>
      <c r="T18" s="81"/>
      <c r="U18" s="82"/>
      <c r="V18" s="80">
        <f>'편성표(학과작성)'!V19</f>
        <v>3</v>
      </c>
      <c r="W18" s="81"/>
      <c r="X18" s="82"/>
      <c r="Y18" s="80">
        <f>'편성표(학과작성)'!Y19</f>
        <v>0</v>
      </c>
      <c r="Z18" s="81"/>
      <c r="AA18" s="82"/>
      <c r="AB18" s="80">
        <f>'편성표(학과작성)'!AB19</f>
        <v>0</v>
      </c>
      <c r="AC18" s="81"/>
      <c r="AD18" s="82"/>
      <c r="AE18" s="80">
        <f>'편성표(학과작성)'!AE19</f>
        <v>0</v>
      </c>
      <c r="AF18" s="81"/>
      <c r="AG18" s="82"/>
      <c r="AH18" s="80">
        <f>'편성표(학과작성)'!AH19</f>
        <v>0</v>
      </c>
      <c r="AI18" s="81"/>
      <c r="AJ18" s="82"/>
      <c r="AK18" s="80">
        <f>'편성표(학과작성)'!AK19</f>
        <v>0</v>
      </c>
      <c r="AL18" s="81"/>
      <c r="AM18" s="82"/>
      <c r="AN18" s="80">
        <f>'편성표(학과작성)'!AN19</f>
        <v>0</v>
      </c>
      <c r="AO18" s="81"/>
      <c r="AP18" s="82"/>
      <c r="AQ18" s="80">
        <f>'편성표(학과작성)'!AQ19</f>
        <v>0</v>
      </c>
      <c r="AR18" s="81"/>
      <c r="AS18" s="82"/>
      <c r="AT18" s="80">
        <f>'편성표(학과작성)'!AT19</f>
        <v>0</v>
      </c>
      <c r="AU18" s="81"/>
      <c r="AV18" s="82"/>
      <c r="AW18" s="80">
        <f>'편성표(학과작성)'!AW19</f>
        <v>18</v>
      </c>
      <c r="AX18" s="81"/>
      <c r="AY18" s="135"/>
    </row>
    <row r="19" spans="2:51" ht="14.1" customHeight="1">
      <c r="B19" s="94"/>
      <c r="C19" s="95"/>
      <c r="D19" s="95"/>
      <c r="E19" s="96"/>
      <c r="F19" s="101"/>
      <c r="G19" s="96"/>
      <c r="H19" s="69"/>
      <c r="I19" s="69"/>
      <c r="J19" s="81" t="s">
        <v>64</v>
      </c>
      <c r="K19" s="81"/>
      <c r="L19" s="82"/>
      <c r="M19" s="80">
        <f>'편성표(학과작성)'!M20</f>
        <v>4</v>
      </c>
      <c r="N19" s="81"/>
      <c r="O19" s="82"/>
      <c r="P19" s="80">
        <f>'편성표(학과작성)'!P20</f>
        <v>5</v>
      </c>
      <c r="Q19" s="81"/>
      <c r="R19" s="82"/>
      <c r="S19" s="80">
        <f>'편성표(학과작성)'!S20</f>
        <v>6</v>
      </c>
      <c r="T19" s="81"/>
      <c r="U19" s="82"/>
      <c r="V19" s="80">
        <f>'편성표(학과작성)'!V20</f>
        <v>3</v>
      </c>
      <c r="W19" s="81"/>
      <c r="X19" s="82"/>
      <c r="Y19" s="80">
        <f>'편성표(학과작성)'!Y20</f>
        <v>0</v>
      </c>
      <c r="Z19" s="81"/>
      <c r="AA19" s="82"/>
      <c r="AB19" s="80">
        <f>'편성표(학과작성)'!AB20</f>
        <v>0</v>
      </c>
      <c r="AC19" s="81"/>
      <c r="AD19" s="82"/>
      <c r="AE19" s="80">
        <f>'편성표(학과작성)'!AE20</f>
        <v>0</v>
      </c>
      <c r="AF19" s="81"/>
      <c r="AG19" s="82"/>
      <c r="AH19" s="80">
        <f>'편성표(학과작성)'!AH20</f>
        <v>0</v>
      </c>
      <c r="AI19" s="81"/>
      <c r="AJ19" s="82"/>
      <c r="AK19" s="80">
        <f>'편성표(학과작성)'!AK20</f>
        <v>0</v>
      </c>
      <c r="AL19" s="81"/>
      <c r="AM19" s="82"/>
      <c r="AN19" s="80">
        <f>'편성표(학과작성)'!AN20</f>
        <v>0</v>
      </c>
      <c r="AO19" s="81"/>
      <c r="AP19" s="82"/>
      <c r="AQ19" s="80">
        <f>'편성표(학과작성)'!AQ20</f>
        <v>0</v>
      </c>
      <c r="AR19" s="81"/>
      <c r="AS19" s="82"/>
      <c r="AT19" s="80">
        <f>'편성표(학과작성)'!AT20</f>
        <v>0</v>
      </c>
      <c r="AU19" s="81"/>
      <c r="AV19" s="82"/>
      <c r="AW19" s="80">
        <f>'편성표(학과작성)'!AW20</f>
        <v>18</v>
      </c>
      <c r="AX19" s="81"/>
      <c r="AY19" s="135"/>
    </row>
    <row r="20" spans="2:51" ht="14.1" customHeight="1" thickBot="1">
      <c r="B20" s="97"/>
      <c r="C20" s="98"/>
      <c r="D20" s="98"/>
      <c r="E20" s="99"/>
      <c r="F20" s="104"/>
      <c r="G20" s="99"/>
      <c r="H20" s="72"/>
      <c r="I20" s="72"/>
      <c r="J20" s="136" t="s">
        <v>65</v>
      </c>
      <c r="K20" s="136"/>
      <c r="L20" s="137"/>
      <c r="M20" s="138">
        <f>'편성표(학과작성)'!M21</f>
        <v>0</v>
      </c>
      <c r="N20" s="136"/>
      <c r="O20" s="137"/>
      <c r="P20" s="138">
        <f>'편성표(학과작성)'!P21</f>
        <v>0</v>
      </c>
      <c r="Q20" s="136"/>
      <c r="R20" s="137"/>
      <c r="S20" s="138">
        <f>'편성표(학과작성)'!S21</f>
        <v>0</v>
      </c>
      <c r="T20" s="136"/>
      <c r="U20" s="137"/>
      <c r="V20" s="138">
        <f>'편성표(학과작성)'!V21</f>
        <v>0</v>
      </c>
      <c r="W20" s="136"/>
      <c r="X20" s="137"/>
      <c r="Y20" s="138">
        <f>'편성표(학과작성)'!Y21</f>
        <v>0</v>
      </c>
      <c r="Z20" s="136"/>
      <c r="AA20" s="137"/>
      <c r="AB20" s="138">
        <f>'편성표(학과작성)'!AB21</f>
        <v>0</v>
      </c>
      <c r="AC20" s="136"/>
      <c r="AD20" s="137"/>
      <c r="AE20" s="138">
        <f>'편성표(학과작성)'!AE21</f>
        <v>0</v>
      </c>
      <c r="AF20" s="136"/>
      <c r="AG20" s="137"/>
      <c r="AH20" s="138">
        <f>'편성표(학과작성)'!AH21</f>
        <v>0</v>
      </c>
      <c r="AI20" s="136"/>
      <c r="AJ20" s="137"/>
      <c r="AK20" s="138">
        <f>'편성표(학과작성)'!AK21</f>
        <v>0</v>
      </c>
      <c r="AL20" s="136"/>
      <c r="AM20" s="137"/>
      <c r="AN20" s="138">
        <f>'편성표(학과작성)'!AN21</f>
        <v>0</v>
      </c>
      <c r="AO20" s="136"/>
      <c r="AP20" s="137"/>
      <c r="AQ20" s="138">
        <f>'편성표(학과작성)'!AQ21</f>
        <v>0</v>
      </c>
      <c r="AR20" s="136"/>
      <c r="AS20" s="137"/>
      <c r="AT20" s="138">
        <f>'편성표(학과작성)'!AT21</f>
        <v>0</v>
      </c>
      <c r="AU20" s="136"/>
      <c r="AV20" s="137"/>
      <c r="AW20" s="138">
        <f>'편성표(학과작성)'!AW21</f>
        <v>0</v>
      </c>
      <c r="AX20" s="136"/>
      <c r="AY20" s="148"/>
    </row>
    <row r="21" spans="2:51" ht="22.5" customHeight="1"/>
    <row r="22" spans="2:51" ht="30" customHeight="1"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4"/>
      <c r="M22" s="145" t="s">
        <v>83</v>
      </c>
      <c r="N22" s="145"/>
      <c r="O22" s="142" t="s">
        <v>84</v>
      </c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2"/>
      <c r="AA22" s="142"/>
      <c r="AB22" s="146">
        <f>'편성표(학과작성)'!BB3</f>
        <v>91</v>
      </c>
      <c r="AC22" s="146"/>
      <c r="AD22" s="146"/>
      <c r="AE22" s="75"/>
      <c r="AF22" s="75"/>
      <c r="AG22" s="76"/>
      <c r="AH22" s="142" t="s">
        <v>102</v>
      </c>
      <c r="AI22" s="142"/>
      <c r="AJ22" s="142" t="s">
        <v>93</v>
      </c>
      <c r="AK22" s="142"/>
      <c r="AL22" s="142"/>
      <c r="AM22" s="142"/>
      <c r="AN22" s="142"/>
      <c r="AO22" s="142"/>
      <c r="AP22" s="142"/>
      <c r="AQ22" s="142"/>
      <c r="AR22" s="142"/>
      <c r="AS22" s="142"/>
      <c r="AT22" s="142"/>
      <c r="AU22" s="142"/>
      <c r="AV22" s="142"/>
      <c r="AW22" s="146">
        <f>'편성표(학과작성)'!AW11</f>
        <v>36</v>
      </c>
      <c r="AX22" s="146"/>
      <c r="AY22" s="146"/>
    </row>
    <row r="23" spans="2:51" ht="30" customHeight="1">
      <c r="B23" s="73"/>
      <c r="C23" s="151" t="s">
        <v>103</v>
      </c>
      <c r="D23" s="151"/>
      <c r="E23" s="151"/>
      <c r="F23" s="151"/>
      <c r="G23" s="151"/>
      <c r="H23" s="151"/>
      <c r="I23" s="151"/>
      <c r="J23" s="151"/>
      <c r="K23" s="73"/>
      <c r="L23" s="74"/>
      <c r="M23" s="145"/>
      <c r="N23" s="145"/>
      <c r="O23" s="145" t="s">
        <v>86</v>
      </c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A23" s="145"/>
      <c r="AB23" s="146">
        <f>'편성표(학과작성)'!BB4</f>
        <v>17</v>
      </c>
      <c r="AC23" s="146"/>
      <c r="AD23" s="146"/>
      <c r="AE23" s="75"/>
      <c r="AF23" s="75"/>
      <c r="AG23" s="76"/>
      <c r="AH23" s="142"/>
      <c r="AI23" s="142"/>
      <c r="AJ23" s="142" t="s">
        <v>101</v>
      </c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6">
        <f>'편성표(학과작성)'!AW12</f>
        <v>11</v>
      </c>
      <c r="AX23" s="146"/>
      <c r="AY23" s="146"/>
    </row>
    <row r="24" spans="2:51" ht="30" customHeight="1">
      <c r="B24" s="73"/>
      <c r="C24" s="151"/>
      <c r="D24" s="151"/>
      <c r="E24" s="151"/>
      <c r="F24" s="151"/>
      <c r="G24" s="151"/>
      <c r="H24" s="151"/>
      <c r="I24" s="151"/>
      <c r="J24" s="151"/>
      <c r="K24" s="73"/>
      <c r="L24" s="74"/>
      <c r="M24" s="145"/>
      <c r="N24" s="145"/>
      <c r="O24" s="145" t="s">
        <v>85</v>
      </c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6">
        <f>'편성표(학과작성)'!BB5</f>
        <v>74</v>
      </c>
      <c r="AC24" s="146"/>
      <c r="AD24" s="146"/>
      <c r="AE24" s="75"/>
      <c r="AF24" s="75"/>
      <c r="AG24" s="76"/>
      <c r="AH24" s="142"/>
      <c r="AI24" s="142"/>
      <c r="AJ24" s="145" t="s">
        <v>58</v>
      </c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6">
        <f>'편성표(학과작성)'!AW13</f>
        <v>25</v>
      </c>
      <c r="AX24" s="146"/>
      <c r="AY24" s="146"/>
    </row>
    <row r="25" spans="2:51" ht="30" customHeight="1">
      <c r="B25" s="73"/>
      <c r="C25" s="151"/>
      <c r="D25" s="151"/>
      <c r="E25" s="151"/>
      <c r="F25" s="151"/>
      <c r="G25" s="151"/>
      <c r="H25" s="151"/>
      <c r="I25" s="151"/>
      <c r="J25" s="151"/>
      <c r="K25" s="73"/>
      <c r="L25" s="74"/>
      <c r="M25" s="145"/>
      <c r="N25" s="145"/>
      <c r="O25" s="145" t="s">
        <v>99</v>
      </c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6">
        <f>'편성표(학과작성)'!BB17</f>
        <v>0</v>
      </c>
      <c r="AC25" s="146"/>
      <c r="AD25" s="146"/>
      <c r="AE25" s="75"/>
      <c r="AF25" s="75"/>
      <c r="AG25" s="76"/>
      <c r="AH25" s="142"/>
      <c r="AI25" s="142"/>
      <c r="AJ25" s="145" t="s">
        <v>95</v>
      </c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6">
        <f>'편성표(학과작성)'!BB11</f>
        <v>0</v>
      </c>
      <c r="AX25" s="146"/>
      <c r="AY25" s="146"/>
    </row>
    <row r="26" spans="2:51" ht="30" customHeight="1">
      <c r="B26" s="73"/>
      <c r="C26" s="151"/>
      <c r="D26" s="151"/>
      <c r="E26" s="151"/>
      <c r="F26" s="151"/>
      <c r="G26" s="151"/>
      <c r="H26" s="151"/>
      <c r="I26" s="151"/>
      <c r="J26" s="151"/>
      <c r="K26" s="73"/>
      <c r="L26" s="74"/>
      <c r="M26" s="145" t="s">
        <v>91</v>
      </c>
      <c r="N26" s="145"/>
      <c r="O26" s="142" t="s">
        <v>87</v>
      </c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52">
        <f>'편성표(학과작성)'!BB6</f>
        <v>0.21249999999999999</v>
      </c>
      <c r="AC26" s="152"/>
      <c r="AD26" s="152"/>
      <c r="AE26" s="75"/>
      <c r="AF26" s="75"/>
      <c r="AG26" s="76"/>
      <c r="AH26" s="142"/>
      <c r="AI26" s="142"/>
      <c r="AJ26" s="145" t="s">
        <v>56</v>
      </c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6">
        <f>'편성표(학과작성)'!BB12</f>
        <v>0</v>
      </c>
      <c r="AX26" s="146"/>
      <c r="AY26" s="146"/>
    </row>
    <row r="27" spans="2:51" ht="30" customHeight="1">
      <c r="B27" s="73"/>
      <c r="C27" s="151"/>
      <c r="D27" s="151"/>
      <c r="E27" s="151"/>
      <c r="F27" s="151"/>
      <c r="G27" s="151"/>
      <c r="H27" s="151"/>
      <c r="I27" s="151"/>
      <c r="J27" s="151"/>
      <c r="K27" s="73"/>
      <c r="L27" s="74"/>
      <c r="M27" s="145"/>
      <c r="N27" s="145"/>
      <c r="O27" s="142" t="s">
        <v>88</v>
      </c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52">
        <f>'편성표(학과작성)'!BB7</f>
        <v>0.14166666666666666</v>
      </c>
      <c r="AC27" s="152"/>
      <c r="AD27" s="152"/>
      <c r="AE27" s="75"/>
      <c r="AF27" s="75"/>
      <c r="AG27" s="76"/>
      <c r="AH27" s="142"/>
      <c r="AI27" s="142"/>
      <c r="AJ27" s="145" t="s">
        <v>57</v>
      </c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6">
        <f>'편성표(학과작성)'!BB13</f>
        <v>1</v>
      </c>
      <c r="AX27" s="146"/>
      <c r="AY27" s="146"/>
    </row>
    <row r="28" spans="2:51" ht="30" customHeight="1">
      <c r="B28" s="73"/>
      <c r="C28" s="151"/>
      <c r="D28" s="151"/>
      <c r="E28" s="151"/>
      <c r="F28" s="151"/>
      <c r="G28" s="151"/>
      <c r="H28" s="151"/>
      <c r="I28" s="151"/>
      <c r="J28" s="151"/>
      <c r="K28" s="73"/>
      <c r="L28" s="74"/>
      <c r="M28" s="145"/>
      <c r="N28" s="145"/>
      <c r="O28" s="145" t="s">
        <v>89</v>
      </c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52">
        <f>'편성표(학과작성)'!BB8</f>
        <v>0.52702702702702697</v>
      </c>
      <c r="AC28" s="152"/>
      <c r="AD28" s="152"/>
      <c r="AE28" s="75"/>
      <c r="AF28" s="75"/>
      <c r="AG28" s="76"/>
      <c r="AH28" s="142"/>
      <c r="AI28" s="142"/>
      <c r="AJ28" s="145" t="s">
        <v>73</v>
      </c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6">
        <f>'편성표(학과작성)'!BB14</f>
        <v>0</v>
      </c>
      <c r="AX28" s="146"/>
      <c r="AY28" s="146"/>
    </row>
    <row r="29" spans="2:51" ht="30" customHeight="1">
      <c r="B29" s="73"/>
      <c r="C29" s="151"/>
      <c r="D29" s="151"/>
      <c r="E29" s="151"/>
      <c r="F29" s="151"/>
      <c r="G29" s="151"/>
      <c r="H29" s="151"/>
      <c r="I29" s="151"/>
      <c r="J29" s="151"/>
      <c r="K29" s="73"/>
      <c r="L29" s="74"/>
      <c r="M29" s="145"/>
      <c r="N29" s="145"/>
      <c r="O29" s="142" t="s">
        <v>109</v>
      </c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52">
        <f>'편성표(학과작성)'!BB9</f>
        <v>0.72</v>
      </c>
      <c r="AC29" s="152"/>
      <c r="AD29" s="152"/>
      <c r="AE29" s="75"/>
      <c r="AF29" s="75"/>
      <c r="AG29" s="76"/>
      <c r="AH29" s="142"/>
      <c r="AI29" s="142"/>
      <c r="AJ29" s="145" t="s">
        <v>74</v>
      </c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6">
        <f>'편성표(학과작성)'!BB15</f>
        <v>0</v>
      </c>
      <c r="AX29" s="146"/>
      <c r="AY29" s="146"/>
    </row>
    <row r="30" spans="2:51" ht="30" customHeight="1">
      <c r="B30" s="73"/>
      <c r="C30" s="151"/>
      <c r="D30" s="151"/>
      <c r="E30" s="151"/>
      <c r="F30" s="151"/>
      <c r="G30" s="151"/>
      <c r="H30" s="151"/>
      <c r="I30" s="151"/>
      <c r="J30" s="151"/>
      <c r="K30" s="73"/>
      <c r="L30" s="74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5"/>
      <c r="AF30" s="75"/>
      <c r="AG30" s="75"/>
      <c r="AH30" s="142"/>
      <c r="AI30" s="142"/>
      <c r="AJ30" s="142" t="s">
        <v>110</v>
      </c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6">
        <f>'편성표(학과작성)'!BB10</f>
        <v>18</v>
      </c>
      <c r="AX30" s="146"/>
      <c r="AY30" s="146"/>
    </row>
    <row r="31" spans="2:51" ht="35.1" customHeight="1"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4"/>
      <c r="M31" s="139" t="s">
        <v>124</v>
      </c>
      <c r="N31" s="140"/>
      <c r="O31" s="154" t="s">
        <v>116</v>
      </c>
      <c r="P31" s="154"/>
      <c r="Q31" s="154"/>
      <c r="R31" s="154"/>
      <c r="S31" s="154" t="s">
        <v>119</v>
      </c>
      <c r="T31" s="154"/>
      <c r="U31" s="154"/>
      <c r="V31" s="154"/>
      <c r="W31" s="154" t="s">
        <v>117</v>
      </c>
      <c r="X31" s="154"/>
      <c r="Y31" s="154"/>
      <c r="Z31" s="154"/>
      <c r="AA31" s="154" t="s">
        <v>118</v>
      </c>
      <c r="AB31" s="154"/>
      <c r="AC31" s="154"/>
      <c r="AD31" s="155"/>
      <c r="AE31" s="78"/>
      <c r="AF31" s="78"/>
      <c r="AG31" s="78"/>
      <c r="AH31" s="142"/>
      <c r="AI31" s="142"/>
      <c r="AJ31" s="145" t="s">
        <v>100</v>
      </c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6">
        <f>'편성표(학과작성)'!BB16</f>
        <v>0</v>
      </c>
      <c r="AX31" s="146"/>
      <c r="AY31" s="146"/>
    </row>
    <row r="32" spans="2:51" ht="35.1" customHeight="1">
      <c r="M32" s="141"/>
      <c r="N32" s="142"/>
      <c r="O32" s="145">
        <f>COUNTIFS('편성표(학과작성)'!$H$29:$I$232,"리더십-대인관계")</f>
        <v>8</v>
      </c>
      <c r="P32" s="145">
        <f>COUNTIFS($K$63:$K$215,"전공캡스톤디자인교과")</f>
        <v>0</v>
      </c>
      <c r="Q32" s="149">
        <f>O32/AW22</f>
        <v>0.22222222222222221</v>
      </c>
      <c r="R32" s="149"/>
      <c r="S32" s="145">
        <f>COUNTIFS('편성표(학과작성)'!$H$29:$I$232,"리더십-사회윤리")</f>
        <v>6</v>
      </c>
      <c r="T32" s="145">
        <f>COUNTIFS($K$63:$K$215,"전공캡스톤디자인교과")</f>
        <v>0</v>
      </c>
      <c r="U32" s="149">
        <f>S32/AW22</f>
        <v>0.16666666666666666</v>
      </c>
      <c r="V32" s="149"/>
      <c r="W32" s="145">
        <f>COUNTIFS('편성표(학과작성)'!$H$29:$I$232,"창의역량-창의적사고")</f>
        <v>10</v>
      </c>
      <c r="X32" s="145">
        <f>COUNTIFS($K$63:$K$215,"전공캡스톤디자인교과")</f>
        <v>0</v>
      </c>
      <c r="Y32" s="149">
        <f>W32/AW22</f>
        <v>0.27777777777777779</v>
      </c>
      <c r="Z32" s="149"/>
      <c r="AA32" s="145">
        <f>COUNTIFS('편성표(학과작성)'!$H$29:$I$232,"창의역량-지식정보활용")</f>
        <v>21</v>
      </c>
      <c r="AB32" s="145">
        <f>COUNTIFS($K$63:$K$215,"전공캡스톤디자인교과")</f>
        <v>0</v>
      </c>
      <c r="AC32" s="149">
        <f>AA32/AW22</f>
        <v>0.58333333333333337</v>
      </c>
      <c r="AD32" s="150"/>
      <c r="AE32" s="79"/>
      <c r="AF32" s="79"/>
      <c r="AG32" s="79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</row>
    <row r="33" spans="13:30" ht="35.1" customHeight="1">
      <c r="M33" s="141"/>
      <c r="N33" s="142"/>
      <c r="O33" s="145" t="s">
        <v>120</v>
      </c>
      <c r="P33" s="145"/>
      <c r="Q33" s="145"/>
      <c r="R33" s="145"/>
      <c r="S33" s="145" t="s">
        <v>121</v>
      </c>
      <c r="T33" s="145"/>
      <c r="U33" s="145"/>
      <c r="V33" s="145"/>
      <c r="W33" s="145" t="s">
        <v>122</v>
      </c>
      <c r="X33" s="145"/>
      <c r="Y33" s="145"/>
      <c r="Z33" s="145"/>
      <c r="AA33" s="145" t="s">
        <v>123</v>
      </c>
      <c r="AB33" s="145"/>
      <c r="AC33" s="145"/>
      <c r="AD33" s="153"/>
    </row>
    <row r="34" spans="13:30" ht="35.1" customHeight="1">
      <c r="M34" s="143"/>
      <c r="N34" s="144"/>
      <c r="O34" s="156">
        <f>COUNTIFS('편성표(학과작성)'!$H$29:$I$232,"융합역량-종합적사고력")</f>
        <v>5</v>
      </c>
      <c r="P34" s="156">
        <f>COUNTIFS($K$63:$K$215,"전공캡스톤디자인교과")</f>
        <v>0</v>
      </c>
      <c r="Q34" s="157">
        <f>O34/AW22</f>
        <v>0.1388888888888889</v>
      </c>
      <c r="R34" s="157"/>
      <c r="S34" s="156">
        <f>COUNTIFS('편성표(학과작성)'!$H$29:$I$232,"융합역량-자기관리")</f>
        <v>6</v>
      </c>
      <c r="T34" s="156">
        <f>COUNTIFS($K$63:$K$215,"전공캡스톤디자인교과")</f>
        <v>0</v>
      </c>
      <c r="U34" s="157">
        <f>S34/AW22</f>
        <v>0.16666666666666666</v>
      </c>
      <c r="V34" s="157"/>
      <c r="W34" s="156">
        <f>COUNTIFS('편성표(학과작성)'!$H$29:$I$232,"소통역량-공동체의식")</f>
        <v>7</v>
      </c>
      <c r="X34" s="156">
        <f>COUNTIFS($K$63:$K$215,"전공캡스톤디자인교과")</f>
        <v>0</v>
      </c>
      <c r="Y34" s="157">
        <f>W34/AW22</f>
        <v>0.19444444444444445</v>
      </c>
      <c r="Z34" s="157"/>
      <c r="AA34" s="156">
        <f>COUNTIFS('편성표(학과작성)'!$H$29:$I$232,"소통역량-의사소통")</f>
        <v>9</v>
      </c>
      <c r="AB34" s="156">
        <f>COUNTIFS($K$63:$K$215,"전공캡스톤디자인교과")</f>
        <v>0</v>
      </c>
      <c r="AC34" s="157">
        <f>AA34/AW22</f>
        <v>0.25</v>
      </c>
      <c r="AD34" s="158"/>
    </row>
  </sheetData>
  <sheetProtection algorithmName="SHA-512" hashValue="DGGB+mZ2W0xdBfGYY2cj7gCkuvm7PW4A6ivodljg5ZggmGzPyl3LAOZXVR25imT91OiQcHatS/T083eB1t2Mig==" saltValue="J4FlV8N/HCSDljWatpkYyw==" spinCount="100000" sheet="1" objects="1" scenarios="1"/>
  <mergeCells count="274">
    <mergeCell ref="S33:V33"/>
    <mergeCell ref="W33:Z33"/>
    <mergeCell ref="AA33:AD33"/>
    <mergeCell ref="O31:R31"/>
    <mergeCell ref="S31:V31"/>
    <mergeCell ref="W31:Z31"/>
    <mergeCell ref="AA31:AD31"/>
    <mergeCell ref="O34:P34"/>
    <mergeCell ref="Q34:R34"/>
    <mergeCell ref="S34:T34"/>
    <mergeCell ref="U34:V34"/>
    <mergeCell ref="W34:X34"/>
    <mergeCell ref="Y34:Z34"/>
    <mergeCell ref="AA34:AB34"/>
    <mergeCell ref="AC34:AD34"/>
    <mergeCell ref="C23:J30"/>
    <mergeCell ref="O23:AA23"/>
    <mergeCell ref="O24:AA24"/>
    <mergeCell ref="O25:AA25"/>
    <mergeCell ref="O26:AA26"/>
    <mergeCell ref="O27:AA27"/>
    <mergeCell ref="O28:AA28"/>
    <mergeCell ref="O29:AA29"/>
    <mergeCell ref="AB27:AD27"/>
    <mergeCell ref="AB28:AD28"/>
    <mergeCell ref="AB29:AD29"/>
    <mergeCell ref="AB23:AD23"/>
    <mergeCell ref="AB24:AD24"/>
    <mergeCell ref="AB26:AD26"/>
    <mergeCell ref="M22:N25"/>
    <mergeCell ref="M26:N29"/>
    <mergeCell ref="AJ30:AV30"/>
    <mergeCell ref="AJ31:AV31"/>
    <mergeCell ref="AW28:AY28"/>
    <mergeCell ref="AW29:AY29"/>
    <mergeCell ref="AH22:AI31"/>
    <mergeCell ref="AJ22:AV22"/>
    <mergeCell ref="AJ23:AV23"/>
    <mergeCell ref="AJ24:AV24"/>
    <mergeCell ref="AJ25:AV25"/>
    <mergeCell ref="AJ26:AV26"/>
    <mergeCell ref="AJ27:AV27"/>
    <mergeCell ref="AJ28:AV28"/>
    <mergeCell ref="AJ29:AV29"/>
    <mergeCell ref="AW23:AY23"/>
    <mergeCell ref="AW24:AY24"/>
    <mergeCell ref="AW30:AY30"/>
    <mergeCell ref="AW26:AY26"/>
    <mergeCell ref="AW27:AY27"/>
    <mergeCell ref="M31:N34"/>
    <mergeCell ref="O33:R33"/>
    <mergeCell ref="AW31:AY31"/>
    <mergeCell ref="AW32:AY32"/>
    <mergeCell ref="AK20:AM20"/>
    <mergeCell ref="AN20:AP20"/>
    <mergeCell ref="AQ20:AS20"/>
    <mergeCell ref="AT20:AV20"/>
    <mergeCell ref="AW20:AY20"/>
    <mergeCell ref="AB22:AD22"/>
    <mergeCell ref="AW22:AY22"/>
    <mergeCell ref="AA32:AB32"/>
    <mergeCell ref="AC32:AD32"/>
    <mergeCell ref="O22:AA22"/>
    <mergeCell ref="AH32:AI32"/>
    <mergeCell ref="AJ32:AV32"/>
    <mergeCell ref="O32:P32"/>
    <mergeCell ref="Q32:R32"/>
    <mergeCell ref="S32:T32"/>
    <mergeCell ref="U32:V32"/>
    <mergeCell ref="W32:X32"/>
    <mergeCell ref="Y32:Z32"/>
    <mergeCell ref="AW25:AY25"/>
    <mergeCell ref="AB25:AD25"/>
    <mergeCell ref="J20:L20"/>
    <mergeCell ref="M20:O20"/>
    <mergeCell ref="P20:R20"/>
    <mergeCell ref="S20:U20"/>
    <mergeCell ref="V20:X20"/>
    <mergeCell ref="Y20:AA20"/>
    <mergeCell ref="AB20:AD20"/>
    <mergeCell ref="AE20:AG20"/>
    <mergeCell ref="AH20:AJ20"/>
    <mergeCell ref="AW18:AY18"/>
    <mergeCell ref="J19:L19"/>
    <mergeCell ref="M19:O19"/>
    <mergeCell ref="P19:R19"/>
    <mergeCell ref="S19:U19"/>
    <mergeCell ref="V19:X19"/>
    <mergeCell ref="Y19:AA19"/>
    <mergeCell ref="AB19:AD19"/>
    <mergeCell ref="AE19:AG19"/>
    <mergeCell ref="AH19:AJ19"/>
    <mergeCell ref="AK19:AM19"/>
    <mergeCell ref="AN19:AP19"/>
    <mergeCell ref="AQ19:AS19"/>
    <mergeCell ref="AT19:AV19"/>
    <mergeCell ref="AW19:AY19"/>
    <mergeCell ref="J18:L18"/>
    <mergeCell ref="M18:O18"/>
    <mergeCell ref="P18:R18"/>
    <mergeCell ref="S18:U18"/>
    <mergeCell ref="AH18:AJ18"/>
    <mergeCell ref="Y18:AA18"/>
    <mergeCell ref="AB18:AD18"/>
    <mergeCell ref="AE18:AG18"/>
    <mergeCell ref="V18:X18"/>
    <mergeCell ref="AH16:AJ16"/>
    <mergeCell ref="AK16:AM16"/>
    <mergeCell ref="AN16:AP16"/>
    <mergeCell ref="AQ16:AS16"/>
    <mergeCell ref="AT16:AV16"/>
    <mergeCell ref="AK18:AM18"/>
    <mergeCell ref="AN18:AP18"/>
    <mergeCell ref="AQ18:AS18"/>
    <mergeCell ref="AT18:AV18"/>
    <mergeCell ref="J10:L10"/>
    <mergeCell ref="M10:O10"/>
    <mergeCell ref="P10:R10"/>
    <mergeCell ref="S10:U10"/>
    <mergeCell ref="AW16:AY16"/>
    <mergeCell ref="J17:L17"/>
    <mergeCell ref="M17:O17"/>
    <mergeCell ref="P17:R17"/>
    <mergeCell ref="S17:U17"/>
    <mergeCell ref="V17:X17"/>
    <mergeCell ref="Y17:AA17"/>
    <mergeCell ref="AB17:AD17"/>
    <mergeCell ref="AE17:AG17"/>
    <mergeCell ref="AH17:AJ17"/>
    <mergeCell ref="AK17:AM17"/>
    <mergeCell ref="AN17:AP17"/>
    <mergeCell ref="AQ17:AS17"/>
    <mergeCell ref="AT17:AV17"/>
    <mergeCell ref="AW17:AY17"/>
    <mergeCell ref="S16:U16"/>
    <mergeCell ref="V16:X16"/>
    <mergeCell ref="Y16:AA16"/>
    <mergeCell ref="AB16:AD16"/>
    <mergeCell ref="AE16:AG16"/>
    <mergeCell ref="AW13:AY13"/>
    <mergeCell ref="AW14:AY14"/>
    <mergeCell ref="J15:L15"/>
    <mergeCell ref="M15:O15"/>
    <mergeCell ref="P15:R15"/>
    <mergeCell ref="S15:U15"/>
    <mergeCell ref="V15:X15"/>
    <mergeCell ref="Y15:AA15"/>
    <mergeCell ref="AB15:AD15"/>
    <mergeCell ref="AE15:AG15"/>
    <mergeCell ref="AH15:AJ15"/>
    <mergeCell ref="AK15:AM15"/>
    <mergeCell ref="AN15:AP15"/>
    <mergeCell ref="AQ15:AS15"/>
    <mergeCell ref="AT15:AV15"/>
    <mergeCell ref="AW15:AY15"/>
    <mergeCell ref="J14:L14"/>
    <mergeCell ref="S14:U14"/>
    <mergeCell ref="AN14:AP14"/>
    <mergeCell ref="AQ14:AS14"/>
    <mergeCell ref="AT14:AV14"/>
    <mergeCell ref="AB14:AD14"/>
    <mergeCell ref="AE14:AG14"/>
    <mergeCell ref="AH14:AJ14"/>
    <mergeCell ref="M4:O4"/>
    <mergeCell ref="P4:R4"/>
    <mergeCell ref="AK4:AM4"/>
    <mergeCell ref="AN4:AP4"/>
    <mergeCell ref="AQ4:AS4"/>
    <mergeCell ref="AF5:AG5"/>
    <mergeCell ref="AW10:AY10"/>
    <mergeCell ref="AW11:AY11"/>
    <mergeCell ref="AW12:AY12"/>
    <mergeCell ref="AT12:AV12"/>
    <mergeCell ref="V10:X10"/>
    <mergeCell ref="Y10:AA10"/>
    <mergeCell ref="AB10:AD10"/>
    <mergeCell ref="AE10:AG10"/>
    <mergeCell ref="S11:U11"/>
    <mergeCell ref="AE5:AE6"/>
    <mergeCell ref="W5:X5"/>
    <mergeCell ref="Y5:Y6"/>
    <mergeCell ref="Z5:AA5"/>
    <mergeCell ref="AB5:AB6"/>
    <mergeCell ref="AT11:AV11"/>
    <mergeCell ref="AB11:AD11"/>
    <mergeCell ref="AE11:AG11"/>
    <mergeCell ref="AH11:AJ11"/>
    <mergeCell ref="B2:AY2"/>
    <mergeCell ref="B3:L6"/>
    <mergeCell ref="M3:R3"/>
    <mergeCell ref="S3:X3"/>
    <mergeCell ref="Y3:AD3"/>
    <mergeCell ref="AE3:AV3"/>
    <mergeCell ref="AW3:AY4"/>
    <mergeCell ref="AT4:AV4"/>
    <mergeCell ref="AW5:AW6"/>
    <mergeCell ref="AX5:AY5"/>
    <mergeCell ref="S4:U4"/>
    <mergeCell ref="V4:X4"/>
    <mergeCell ref="Y4:AA4"/>
    <mergeCell ref="AB4:AD4"/>
    <mergeCell ref="AE4:AG4"/>
    <mergeCell ref="AH4:AJ4"/>
    <mergeCell ref="AU5:AV5"/>
    <mergeCell ref="AT5:AT6"/>
    <mergeCell ref="AL5:AM5"/>
    <mergeCell ref="AN5:AN6"/>
    <mergeCell ref="AO5:AP5"/>
    <mergeCell ref="AQ5:AQ6"/>
    <mergeCell ref="AR5:AS5"/>
    <mergeCell ref="AC5:AD5"/>
    <mergeCell ref="AK14:AM14"/>
    <mergeCell ref="B7:E20"/>
    <mergeCell ref="F7:G9"/>
    <mergeCell ref="J7:L7"/>
    <mergeCell ref="J8:L8"/>
    <mergeCell ref="J9:L9"/>
    <mergeCell ref="F10:G17"/>
    <mergeCell ref="J16:L16"/>
    <mergeCell ref="M16:O16"/>
    <mergeCell ref="P16:R16"/>
    <mergeCell ref="M14:O14"/>
    <mergeCell ref="P14:R14"/>
    <mergeCell ref="J11:L11"/>
    <mergeCell ref="M11:O11"/>
    <mergeCell ref="P11:R11"/>
    <mergeCell ref="F18:G20"/>
    <mergeCell ref="V14:X14"/>
    <mergeCell ref="Y14:AA14"/>
    <mergeCell ref="J13:L13"/>
    <mergeCell ref="M13:O13"/>
    <mergeCell ref="P13:R13"/>
    <mergeCell ref="S13:U13"/>
    <mergeCell ref="V13:X13"/>
    <mergeCell ref="Y13:AA13"/>
    <mergeCell ref="AT13:AV13"/>
    <mergeCell ref="J12:L12"/>
    <mergeCell ref="M12:O12"/>
    <mergeCell ref="P12:R12"/>
    <mergeCell ref="S12:U12"/>
    <mergeCell ref="V12:X12"/>
    <mergeCell ref="Y12:AA12"/>
    <mergeCell ref="AN13:AP13"/>
    <mergeCell ref="AQ13:AS13"/>
    <mergeCell ref="AB13:AD13"/>
    <mergeCell ref="AE13:AG13"/>
    <mergeCell ref="AB12:AD12"/>
    <mergeCell ref="AE12:AG12"/>
    <mergeCell ref="AH12:AJ12"/>
    <mergeCell ref="AK12:AM12"/>
    <mergeCell ref="AN12:AP12"/>
    <mergeCell ref="AQ12:AS12"/>
    <mergeCell ref="AH13:AJ13"/>
    <mergeCell ref="AK13:AM13"/>
    <mergeCell ref="AK11:AM11"/>
    <mergeCell ref="AK10:AM10"/>
    <mergeCell ref="AN10:AP10"/>
    <mergeCell ref="AQ10:AS10"/>
    <mergeCell ref="AT10:AV10"/>
    <mergeCell ref="AH10:AJ10"/>
    <mergeCell ref="M5:M6"/>
    <mergeCell ref="N5:O5"/>
    <mergeCell ref="P5:P6"/>
    <mergeCell ref="Q5:R5"/>
    <mergeCell ref="S5:S6"/>
    <mergeCell ref="AN11:AP11"/>
    <mergeCell ref="AQ11:AS11"/>
    <mergeCell ref="V11:X11"/>
    <mergeCell ref="Y11:AA11"/>
    <mergeCell ref="AH5:AH6"/>
    <mergeCell ref="AI5:AJ5"/>
    <mergeCell ref="AK5:AK6"/>
    <mergeCell ref="T5:U5"/>
    <mergeCell ref="V5:V6"/>
  </mergeCells>
  <phoneticPr fontId="1" type="noConversion"/>
  <dataValidations disablePrompts="1" count="1">
    <dataValidation type="list" allowBlank="1" showInputMessage="1" showErrorMessage="1" sqref="G2:G6 K2:L6">
      <formula1>#REF!</formula1>
    </dataValidation>
  </dataValidations>
  <pageMargins left="0.25" right="0.25" top="0.75" bottom="0.75" header="0.3" footer="0.3"/>
  <pageSetup paperSize="9"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BB233"/>
  <sheetViews>
    <sheetView zoomScale="115" zoomScaleNormal="115" zoomScaleSheetLayoutView="100" workbookViewId="0">
      <pane xSplit="1" ySplit="27" topLeftCell="B37" activePane="bottomRight" state="frozen"/>
      <selection pane="topRight" activeCell="B1" sqref="B1"/>
      <selection pane="bottomLeft" activeCell="A27" sqref="A27"/>
      <selection pane="bottomRight" activeCell="AB239" sqref="AB239"/>
    </sheetView>
  </sheetViews>
  <sheetFormatPr defaultRowHeight="16.5"/>
  <cols>
    <col min="1" max="1" width="3.75" style="3" customWidth="1"/>
    <col min="2" max="2" width="3.625" style="1" customWidth="1"/>
    <col min="3" max="4" width="3.75" style="1" customWidth="1"/>
    <col min="5" max="5" width="4" style="1" customWidth="1"/>
    <col min="6" max="6" width="19.75" style="45" customWidth="1"/>
    <col min="7" max="7" width="2.625" style="45" customWidth="1"/>
    <col min="8" max="9" width="13.875" style="62" customWidth="1"/>
    <col min="10" max="10" width="15.875" style="45" bestFit="1" customWidth="1"/>
    <col min="11" max="11" width="8.25" style="45" customWidth="1"/>
    <col min="12" max="12" width="5.875" style="1" customWidth="1"/>
    <col min="13" max="30" width="2.75" style="2" customWidth="1"/>
    <col min="31" max="48" width="2.75" style="1" hidden="1" customWidth="1"/>
    <col min="49" max="51" width="2.75" style="3" customWidth="1"/>
    <col min="52" max="52" width="1.5" style="3" customWidth="1"/>
    <col min="53" max="53" width="46.5" style="3" customWidth="1"/>
    <col min="54" max="54" width="6.625" style="3" customWidth="1"/>
    <col min="55" max="16384" width="9" style="3"/>
  </cols>
  <sheetData>
    <row r="1" spans="2:54" ht="8.25" customHeight="1" thickBot="1"/>
    <row r="2" spans="2:54" ht="25.5" customHeight="1">
      <c r="B2" s="210" t="s">
        <v>135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2"/>
    </row>
    <row r="3" spans="2:54" ht="15" hidden="1" customHeight="1">
      <c r="B3" s="223" t="s">
        <v>42</v>
      </c>
      <c r="C3" s="224"/>
      <c r="D3" s="224"/>
      <c r="E3" s="224"/>
      <c r="F3" s="224"/>
      <c r="G3" s="224"/>
      <c r="H3" s="224"/>
      <c r="I3" s="224"/>
      <c r="J3" s="224"/>
      <c r="K3" s="224"/>
      <c r="L3" s="225"/>
      <c r="M3" s="213" t="s">
        <v>41</v>
      </c>
      <c r="N3" s="214"/>
      <c r="O3" s="214"/>
      <c r="P3" s="214"/>
      <c r="Q3" s="214"/>
      <c r="R3" s="215"/>
      <c r="S3" s="213" t="s">
        <v>40</v>
      </c>
      <c r="T3" s="214"/>
      <c r="U3" s="214"/>
      <c r="V3" s="214"/>
      <c r="W3" s="214"/>
      <c r="X3" s="215"/>
      <c r="Y3" s="213" t="s">
        <v>39</v>
      </c>
      <c r="Z3" s="214"/>
      <c r="AA3" s="214"/>
      <c r="AB3" s="214"/>
      <c r="AC3" s="214"/>
      <c r="AD3" s="215"/>
      <c r="AE3" s="200" t="s">
        <v>38</v>
      </c>
      <c r="AF3" s="201"/>
      <c r="AG3" s="201"/>
      <c r="AH3" s="201"/>
      <c r="AI3" s="201"/>
      <c r="AJ3" s="201"/>
      <c r="AK3" s="201"/>
      <c r="AL3" s="201"/>
      <c r="AM3" s="201"/>
      <c r="AN3" s="201"/>
      <c r="AO3" s="201"/>
      <c r="AP3" s="201"/>
      <c r="AQ3" s="201"/>
      <c r="AR3" s="201"/>
      <c r="AS3" s="201"/>
      <c r="AT3" s="201"/>
      <c r="AU3" s="201"/>
      <c r="AV3" s="202"/>
      <c r="AW3" s="216" t="s">
        <v>37</v>
      </c>
      <c r="AX3" s="217"/>
      <c r="AY3" s="218"/>
      <c r="BA3" s="46" t="s">
        <v>77</v>
      </c>
      <c r="BB3" s="47">
        <f>AW7</f>
        <v>91</v>
      </c>
    </row>
    <row r="4" spans="2:54" ht="15" hidden="1" customHeight="1">
      <c r="B4" s="226"/>
      <c r="C4" s="227"/>
      <c r="D4" s="227"/>
      <c r="E4" s="227"/>
      <c r="F4" s="227"/>
      <c r="G4" s="227"/>
      <c r="H4" s="227"/>
      <c r="I4" s="227"/>
      <c r="J4" s="227"/>
      <c r="K4" s="227"/>
      <c r="L4" s="228"/>
      <c r="M4" s="188" t="s">
        <v>36</v>
      </c>
      <c r="N4" s="222"/>
      <c r="O4" s="199"/>
      <c r="P4" s="188" t="s">
        <v>35</v>
      </c>
      <c r="Q4" s="222"/>
      <c r="R4" s="199"/>
      <c r="S4" s="188" t="s">
        <v>36</v>
      </c>
      <c r="T4" s="222"/>
      <c r="U4" s="199"/>
      <c r="V4" s="188" t="s">
        <v>35</v>
      </c>
      <c r="W4" s="222"/>
      <c r="X4" s="199"/>
      <c r="Y4" s="188" t="s">
        <v>36</v>
      </c>
      <c r="Z4" s="222"/>
      <c r="AA4" s="199"/>
      <c r="AB4" s="188" t="s">
        <v>35</v>
      </c>
      <c r="AC4" s="222"/>
      <c r="AD4" s="199"/>
      <c r="AE4" s="192" t="s">
        <v>21</v>
      </c>
      <c r="AF4" s="193"/>
      <c r="AG4" s="194"/>
      <c r="AH4" s="192" t="s">
        <v>22</v>
      </c>
      <c r="AI4" s="193"/>
      <c r="AJ4" s="194"/>
      <c r="AK4" s="192" t="s">
        <v>23</v>
      </c>
      <c r="AL4" s="193"/>
      <c r="AM4" s="194"/>
      <c r="AN4" s="192" t="s">
        <v>24</v>
      </c>
      <c r="AO4" s="193"/>
      <c r="AP4" s="194"/>
      <c r="AQ4" s="192" t="s">
        <v>25</v>
      </c>
      <c r="AR4" s="193"/>
      <c r="AS4" s="194"/>
      <c r="AT4" s="192" t="s">
        <v>26</v>
      </c>
      <c r="AU4" s="193"/>
      <c r="AV4" s="194"/>
      <c r="AW4" s="219"/>
      <c r="AX4" s="220"/>
      <c r="AY4" s="221"/>
      <c r="BA4" s="46" t="s">
        <v>78</v>
      </c>
      <c r="BB4" s="47">
        <f>AW8</f>
        <v>17</v>
      </c>
    </row>
    <row r="5" spans="2:54" ht="15" hidden="1" customHeight="1"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8"/>
      <c r="M5" s="197" t="s">
        <v>32</v>
      </c>
      <c r="N5" s="188" t="s">
        <v>34</v>
      </c>
      <c r="O5" s="199"/>
      <c r="P5" s="197" t="s">
        <v>32</v>
      </c>
      <c r="Q5" s="188" t="s">
        <v>34</v>
      </c>
      <c r="R5" s="199"/>
      <c r="S5" s="197" t="s">
        <v>32</v>
      </c>
      <c r="T5" s="188" t="s">
        <v>34</v>
      </c>
      <c r="U5" s="199"/>
      <c r="V5" s="197" t="s">
        <v>32</v>
      </c>
      <c r="W5" s="188" t="s">
        <v>33</v>
      </c>
      <c r="X5" s="199"/>
      <c r="Y5" s="197" t="s">
        <v>32</v>
      </c>
      <c r="Z5" s="188" t="s">
        <v>33</v>
      </c>
      <c r="AA5" s="199"/>
      <c r="AB5" s="197" t="s">
        <v>32</v>
      </c>
      <c r="AC5" s="188" t="s">
        <v>33</v>
      </c>
      <c r="AD5" s="199"/>
      <c r="AE5" s="195" t="s">
        <v>32</v>
      </c>
      <c r="AF5" s="192" t="s">
        <v>33</v>
      </c>
      <c r="AG5" s="194"/>
      <c r="AH5" s="195" t="s">
        <v>32</v>
      </c>
      <c r="AI5" s="192" t="s">
        <v>33</v>
      </c>
      <c r="AJ5" s="194"/>
      <c r="AK5" s="195" t="s">
        <v>32</v>
      </c>
      <c r="AL5" s="192" t="s">
        <v>33</v>
      </c>
      <c r="AM5" s="194"/>
      <c r="AN5" s="195" t="s">
        <v>32</v>
      </c>
      <c r="AO5" s="203" t="s">
        <v>17</v>
      </c>
      <c r="AP5" s="204"/>
      <c r="AQ5" s="205" t="s">
        <v>32</v>
      </c>
      <c r="AR5" s="203" t="s">
        <v>17</v>
      </c>
      <c r="AS5" s="204"/>
      <c r="AT5" s="205" t="s">
        <v>32</v>
      </c>
      <c r="AU5" s="203" t="s">
        <v>17</v>
      </c>
      <c r="AV5" s="204"/>
      <c r="AW5" s="190" t="s">
        <v>32</v>
      </c>
      <c r="AX5" s="188" t="s">
        <v>17</v>
      </c>
      <c r="AY5" s="189"/>
      <c r="BA5" s="46" t="s">
        <v>79</v>
      </c>
      <c r="BB5" s="47">
        <f>AW9</f>
        <v>74</v>
      </c>
    </row>
    <row r="6" spans="2:54" s="5" customFormat="1" ht="15" hidden="1" customHeight="1">
      <c r="B6" s="226"/>
      <c r="C6" s="227"/>
      <c r="D6" s="227"/>
      <c r="E6" s="227"/>
      <c r="F6" s="227"/>
      <c r="G6" s="227"/>
      <c r="H6" s="227"/>
      <c r="I6" s="227"/>
      <c r="J6" s="227"/>
      <c r="K6" s="227"/>
      <c r="L6" s="228"/>
      <c r="M6" s="198"/>
      <c r="N6" s="26" t="s">
        <v>31</v>
      </c>
      <c r="O6" s="26" t="s">
        <v>30</v>
      </c>
      <c r="P6" s="198"/>
      <c r="Q6" s="26" t="s">
        <v>31</v>
      </c>
      <c r="R6" s="26" t="s">
        <v>30</v>
      </c>
      <c r="S6" s="198"/>
      <c r="T6" s="26" t="s">
        <v>31</v>
      </c>
      <c r="U6" s="26" t="s">
        <v>30</v>
      </c>
      <c r="V6" s="198"/>
      <c r="W6" s="26" t="s">
        <v>31</v>
      </c>
      <c r="X6" s="26" t="s">
        <v>30</v>
      </c>
      <c r="Y6" s="198"/>
      <c r="Z6" s="26" t="s">
        <v>31</v>
      </c>
      <c r="AA6" s="26" t="s">
        <v>30</v>
      </c>
      <c r="AB6" s="198"/>
      <c r="AC6" s="26" t="s">
        <v>31</v>
      </c>
      <c r="AD6" s="26" t="s">
        <v>30</v>
      </c>
      <c r="AE6" s="196"/>
      <c r="AF6" s="27" t="s">
        <v>31</v>
      </c>
      <c r="AG6" s="27" t="s">
        <v>30</v>
      </c>
      <c r="AH6" s="196"/>
      <c r="AI6" s="27" t="s">
        <v>31</v>
      </c>
      <c r="AJ6" s="27" t="s">
        <v>30</v>
      </c>
      <c r="AK6" s="196"/>
      <c r="AL6" s="27" t="s">
        <v>31</v>
      </c>
      <c r="AM6" s="27" t="s">
        <v>30</v>
      </c>
      <c r="AN6" s="196"/>
      <c r="AO6" s="28" t="s">
        <v>31</v>
      </c>
      <c r="AP6" s="28" t="s">
        <v>30</v>
      </c>
      <c r="AQ6" s="206"/>
      <c r="AR6" s="28" t="s">
        <v>31</v>
      </c>
      <c r="AS6" s="28" t="s">
        <v>30</v>
      </c>
      <c r="AT6" s="206"/>
      <c r="AU6" s="28" t="s">
        <v>31</v>
      </c>
      <c r="AV6" s="28" t="s">
        <v>30</v>
      </c>
      <c r="AW6" s="191"/>
      <c r="AX6" s="26" t="s">
        <v>31</v>
      </c>
      <c r="AY6" s="29" t="s">
        <v>30</v>
      </c>
      <c r="BA6" s="46" t="s">
        <v>53</v>
      </c>
      <c r="BB6" s="48">
        <f>AW8/80</f>
        <v>0.21249999999999999</v>
      </c>
    </row>
    <row r="7" spans="2:54" ht="15" hidden="1" customHeight="1">
      <c r="B7" s="235" t="s">
        <v>29</v>
      </c>
      <c r="C7" s="236"/>
      <c r="D7" s="236"/>
      <c r="E7" s="182"/>
      <c r="F7" s="181" t="s">
        <v>66</v>
      </c>
      <c r="G7" s="182"/>
      <c r="H7" s="57"/>
      <c r="I7" s="57"/>
      <c r="J7" s="178" t="s">
        <v>61</v>
      </c>
      <c r="K7" s="178"/>
      <c r="L7" s="179"/>
      <c r="M7" s="30">
        <f>SUM(M8:M9)</f>
        <v>24</v>
      </c>
      <c r="N7" s="30">
        <f t="shared" ref="N7:AV7" si="0">SUM(N8:N9)</f>
        <v>19</v>
      </c>
      <c r="O7" s="30">
        <f t="shared" si="0"/>
        <v>5</v>
      </c>
      <c r="P7" s="30">
        <f t="shared" si="0"/>
        <v>24</v>
      </c>
      <c r="Q7" s="30">
        <f t="shared" si="0"/>
        <v>17</v>
      </c>
      <c r="R7" s="30">
        <f t="shared" si="0"/>
        <v>7</v>
      </c>
      <c r="S7" s="30">
        <f t="shared" si="0"/>
        <v>23</v>
      </c>
      <c r="T7" s="30">
        <f t="shared" si="0"/>
        <v>9</v>
      </c>
      <c r="U7" s="30">
        <f t="shared" si="0"/>
        <v>14</v>
      </c>
      <c r="V7" s="30">
        <f t="shared" si="0"/>
        <v>20</v>
      </c>
      <c r="W7" s="30">
        <f t="shared" si="0"/>
        <v>6</v>
      </c>
      <c r="X7" s="30">
        <f t="shared" si="0"/>
        <v>14</v>
      </c>
      <c r="Y7" s="30">
        <f t="shared" si="0"/>
        <v>0</v>
      </c>
      <c r="Z7" s="30">
        <f t="shared" si="0"/>
        <v>0</v>
      </c>
      <c r="AA7" s="30">
        <f t="shared" si="0"/>
        <v>0</v>
      </c>
      <c r="AB7" s="30">
        <f t="shared" si="0"/>
        <v>0</v>
      </c>
      <c r="AC7" s="30">
        <f t="shared" si="0"/>
        <v>0</v>
      </c>
      <c r="AD7" s="30">
        <f t="shared" si="0"/>
        <v>0</v>
      </c>
      <c r="AE7" s="30">
        <f t="shared" si="0"/>
        <v>0</v>
      </c>
      <c r="AF7" s="30">
        <f t="shared" si="0"/>
        <v>0</v>
      </c>
      <c r="AG7" s="30">
        <f t="shared" si="0"/>
        <v>0</v>
      </c>
      <c r="AH7" s="30">
        <f t="shared" si="0"/>
        <v>0</v>
      </c>
      <c r="AI7" s="30">
        <f t="shared" si="0"/>
        <v>0</v>
      </c>
      <c r="AJ7" s="30">
        <f t="shared" si="0"/>
        <v>0</v>
      </c>
      <c r="AK7" s="30">
        <f t="shared" si="0"/>
        <v>0</v>
      </c>
      <c r="AL7" s="30">
        <f t="shared" si="0"/>
        <v>0</v>
      </c>
      <c r="AM7" s="30">
        <f t="shared" si="0"/>
        <v>0</v>
      </c>
      <c r="AN7" s="30">
        <f t="shared" si="0"/>
        <v>0</v>
      </c>
      <c r="AO7" s="30">
        <f t="shared" si="0"/>
        <v>0</v>
      </c>
      <c r="AP7" s="30">
        <f t="shared" si="0"/>
        <v>0</v>
      </c>
      <c r="AQ7" s="30">
        <f t="shared" si="0"/>
        <v>0</v>
      </c>
      <c r="AR7" s="30">
        <f t="shared" si="0"/>
        <v>0</v>
      </c>
      <c r="AS7" s="30">
        <f t="shared" si="0"/>
        <v>0</v>
      </c>
      <c r="AT7" s="30">
        <f t="shared" si="0"/>
        <v>0</v>
      </c>
      <c r="AU7" s="30">
        <f t="shared" si="0"/>
        <v>0</v>
      </c>
      <c r="AV7" s="30">
        <f t="shared" si="0"/>
        <v>0</v>
      </c>
      <c r="AW7" s="30">
        <f>SUM(M7,P7,S7,V7,Y7,AB7,AE7,AH7,AK7,AN7,AQ7,AT7)</f>
        <v>91</v>
      </c>
      <c r="AX7" s="30">
        <f t="shared" ref="AX7:AY7" si="1">SUM(N7,Q7,T7,W7,Z7,AC7,AF7,AI7,AL7,AO7,AR7,AU7)</f>
        <v>51</v>
      </c>
      <c r="AY7" s="31">
        <f t="shared" si="1"/>
        <v>40</v>
      </c>
      <c r="BA7" s="46" t="s">
        <v>44</v>
      </c>
      <c r="BB7" s="48">
        <f>AW8/120</f>
        <v>0.14166666666666666</v>
      </c>
    </row>
    <row r="8" spans="2:54" ht="15" hidden="1" customHeight="1">
      <c r="B8" s="237"/>
      <c r="C8" s="238"/>
      <c r="D8" s="238"/>
      <c r="E8" s="184"/>
      <c r="F8" s="183"/>
      <c r="G8" s="184"/>
      <c r="H8" s="57"/>
      <c r="I8" s="57"/>
      <c r="J8" s="178" t="s">
        <v>60</v>
      </c>
      <c r="K8" s="178"/>
      <c r="L8" s="179"/>
      <c r="M8" s="49">
        <f t="shared" ref="M8:AV8" si="2">SUM(M34,M43,M50,M57)</f>
        <v>7</v>
      </c>
      <c r="N8" s="49">
        <f t="shared" si="2"/>
        <v>7</v>
      </c>
      <c r="O8" s="49">
        <f t="shared" si="2"/>
        <v>0</v>
      </c>
      <c r="P8" s="49">
        <f t="shared" si="2"/>
        <v>3</v>
      </c>
      <c r="Q8" s="49">
        <f t="shared" si="2"/>
        <v>3</v>
      </c>
      <c r="R8" s="49">
        <f t="shared" si="2"/>
        <v>0</v>
      </c>
      <c r="S8" s="49">
        <f t="shared" si="2"/>
        <v>3</v>
      </c>
      <c r="T8" s="49">
        <f t="shared" si="2"/>
        <v>3</v>
      </c>
      <c r="U8" s="49">
        <f t="shared" si="2"/>
        <v>0</v>
      </c>
      <c r="V8" s="49">
        <f t="shared" si="2"/>
        <v>4</v>
      </c>
      <c r="W8" s="49">
        <f t="shared" si="2"/>
        <v>3</v>
      </c>
      <c r="X8" s="49">
        <f t="shared" si="2"/>
        <v>1</v>
      </c>
      <c r="Y8" s="49">
        <f t="shared" si="2"/>
        <v>0</v>
      </c>
      <c r="Z8" s="49">
        <f t="shared" si="2"/>
        <v>0</v>
      </c>
      <c r="AA8" s="49">
        <f t="shared" si="2"/>
        <v>0</v>
      </c>
      <c r="AB8" s="49">
        <f t="shared" si="2"/>
        <v>0</v>
      </c>
      <c r="AC8" s="49">
        <f t="shared" si="2"/>
        <v>0</v>
      </c>
      <c r="AD8" s="49">
        <f t="shared" si="2"/>
        <v>0</v>
      </c>
      <c r="AE8" s="49">
        <f t="shared" si="2"/>
        <v>0</v>
      </c>
      <c r="AF8" s="49">
        <f t="shared" si="2"/>
        <v>0</v>
      </c>
      <c r="AG8" s="49">
        <f t="shared" si="2"/>
        <v>0</v>
      </c>
      <c r="AH8" s="49">
        <f t="shared" si="2"/>
        <v>0</v>
      </c>
      <c r="AI8" s="49">
        <f t="shared" si="2"/>
        <v>0</v>
      </c>
      <c r="AJ8" s="49">
        <f t="shared" si="2"/>
        <v>0</v>
      </c>
      <c r="AK8" s="49">
        <f t="shared" si="2"/>
        <v>0</v>
      </c>
      <c r="AL8" s="49">
        <f t="shared" si="2"/>
        <v>0</v>
      </c>
      <c r="AM8" s="49">
        <f t="shared" si="2"/>
        <v>0</v>
      </c>
      <c r="AN8" s="49">
        <f t="shared" si="2"/>
        <v>0</v>
      </c>
      <c r="AO8" s="49">
        <f t="shared" si="2"/>
        <v>0</v>
      </c>
      <c r="AP8" s="49">
        <f t="shared" si="2"/>
        <v>0</v>
      </c>
      <c r="AQ8" s="49">
        <f t="shared" si="2"/>
        <v>0</v>
      </c>
      <c r="AR8" s="49">
        <f t="shared" si="2"/>
        <v>0</v>
      </c>
      <c r="AS8" s="49">
        <f t="shared" si="2"/>
        <v>0</v>
      </c>
      <c r="AT8" s="49">
        <f t="shared" si="2"/>
        <v>0</v>
      </c>
      <c r="AU8" s="49">
        <f t="shared" si="2"/>
        <v>0</v>
      </c>
      <c r="AV8" s="49">
        <f t="shared" si="2"/>
        <v>0</v>
      </c>
      <c r="AW8" s="30">
        <f t="shared" ref="AW8:AW9" si="3">SUM(M8,P8,S8,V8,Y8,AB8,AE8,AH8,AK8,AN8,AQ8,AT8)</f>
        <v>17</v>
      </c>
      <c r="AX8" s="30">
        <f t="shared" ref="AX8:AX9" si="4">SUM(N8,Q8,T8,W8,Z8,AC8,AF8,AI8,AL8,AO8,AR8,AU8)</f>
        <v>16</v>
      </c>
      <c r="AY8" s="31">
        <f t="shared" ref="AY8:AY9" si="5">SUM(O8,R8,U8,X8,AA8,AD8,AG8,AJ8,AM8,AP8,AS8,AV8)</f>
        <v>1</v>
      </c>
      <c r="BA8" s="46" t="s">
        <v>27</v>
      </c>
      <c r="BB8" s="48">
        <f>AY9/(AX9+AY9)</f>
        <v>0.52702702702702697</v>
      </c>
    </row>
    <row r="9" spans="2:54" ht="15" hidden="1" customHeight="1">
      <c r="B9" s="237"/>
      <c r="C9" s="238"/>
      <c r="D9" s="238"/>
      <c r="E9" s="184"/>
      <c r="F9" s="183"/>
      <c r="G9" s="184"/>
      <c r="H9" s="57"/>
      <c r="I9" s="57"/>
      <c r="J9" s="178" t="s">
        <v>59</v>
      </c>
      <c r="K9" s="178"/>
      <c r="L9" s="179"/>
      <c r="M9" s="49">
        <f t="shared" ref="M9:AV9" si="6">SUM(M93,M134,M175,M216,M227)</f>
        <v>17</v>
      </c>
      <c r="N9" s="49">
        <f t="shared" si="6"/>
        <v>12</v>
      </c>
      <c r="O9" s="49">
        <f t="shared" si="6"/>
        <v>5</v>
      </c>
      <c r="P9" s="49">
        <f t="shared" si="6"/>
        <v>21</v>
      </c>
      <c r="Q9" s="49">
        <f t="shared" si="6"/>
        <v>14</v>
      </c>
      <c r="R9" s="49">
        <f t="shared" si="6"/>
        <v>7</v>
      </c>
      <c r="S9" s="49">
        <f t="shared" si="6"/>
        <v>20</v>
      </c>
      <c r="T9" s="49">
        <f t="shared" si="6"/>
        <v>6</v>
      </c>
      <c r="U9" s="49">
        <f t="shared" si="6"/>
        <v>14</v>
      </c>
      <c r="V9" s="49">
        <f t="shared" si="6"/>
        <v>16</v>
      </c>
      <c r="W9" s="49">
        <f t="shared" si="6"/>
        <v>3</v>
      </c>
      <c r="X9" s="49">
        <f t="shared" si="6"/>
        <v>13</v>
      </c>
      <c r="Y9" s="49">
        <f t="shared" si="6"/>
        <v>0</v>
      </c>
      <c r="Z9" s="49">
        <f t="shared" si="6"/>
        <v>0</v>
      </c>
      <c r="AA9" s="49">
        <f t="shared" si="6"/>
        <v>0</v>
      </c>
      <c r="AB9" s="49">
        <f t="shared" si="6"/>
        <v>0</v>
      </c>
      <c r="AC9" s="49">
        <f t="shared" si="6"/>
        <v>0</v>
      </c>
      <c r="AD9" s="49">
        <f t="shared" si="6"/>
        <v>0</v>
      </c>
      <c r="AE9" s="49">
        <f t="shared" si="6"/>
        <v>0</v>
      </c>
      <c r="AF9" s="49">
        <f t="shared" si="6"/>
        <v>0</v>
      </c>
      <c r="AG9" s="49">
        <f t="shared" si="6"/>
        <v>0</v>
      </c>
      <c r="AH9" s="49">
        <f t="shared" si="6"/>
        <v>0</v>
      </c>
      <c r="AI9" s="49">
        <f t="shared" si="6"/>
        <v>0</v>
      </c>
      <c r="AJ9" s="49">
        <f t="shared" si="6"/>
        <v>0</v>
      </c>
      <c r="AK9" s="49">
        <f t="shared" si="6"/>
        <v>0</v>
      </c>
      <c r="AL9" s="49">
        <f t="shared" si="6"/>
        <v>0</v>
      </c>
      <c r="AM9" s="49">
        <f t="shared" si="6"/>
        <v>0</v>
      </c>
      <c r="AN9" s="49">
        <f t="shared" si="6"/>
        <v>0</v>
      </c>
      <c r="AO9" s="49">
        <f t="shared" si="6"/>
        <v>0</v>
      </c>
      <c r="AP9" s="49">
        <f t="shared" si="6"/>
        <v>0</v>
      </c>
      <c r="AQ9" s="49">
        <f t="shared" si="6"/>
        <v>0</v>
      </c>
      <c r="AR9" s="49">
        <f t="shared" si="6"/>
        <v>0</v>
      </c>
      <c r="AS9" s="49">
        <f t="shared" si="6"/>
        <v>0</v>
      </c>
      <c r="AT9" s="49">
        <f t="shared" si="6"/>
        <v>0</v>
      </c>
      <c r="AU9" s="49">
        <f t="shared" si="6"/>
        <v>0</v>
      </c>
      <c r="AV9" s="49">
        <f t="shared" si="6"/>
        <v>0</v>
      </c>
      <c r="AW9" s="30">
        <f t="shared" si="3"/>
        <v>74</v>
      </c>
      <c r="AX9" s="30">
        <f t="shared" si="4"/>
        <v>35</v>
      </c>
      <c r="AY9" s="31">
        <f t="shared" si="5"/>
        <v>39</v>
      </c>
      <c r="BA9" s="50" t="s">
        <v>90</v>
      </c>
      <c r="BB9" s="51">
        <f>AW19/(AW14+AW15)</f>
        <v>0.72</v>
      </c>
    </row>
    <row r="10" spans="2:54" ht="15" hidden="1" customHeight="1">
      <c r="B10" s="237"/>
      <c r="C10" s="238"/>
      <c r="D10" s="238"/>
      <c r="E10" s="184"/>
      <c r="F10" s="241"/>
      <c r="G10" s="242"/>
      <c r="H10" s="57"/>
      <c r="I10" s="57"/>
      <c r="J10" s="178" t="s">
        <v>98</v>
      </c>
      <c r="K10" s="178"/>
      <c r="L10" s="179"/>
      <c r="M10" s="243">
        <f>SUMIFS(M27:M225,$G$27:$G$225,"Y")</f>
        <v>0</v>
      </c>
      <c r="N10" s="244"/>
      <c r="O10" s="245"/>
      <c r="P10" s="243">
        <f>SUMIFS(P27:P225,$G$27:$G$225,"Y")</f>
        <v>0</v>
      </c>
      <c r="Q10" s="244"/>
      <c r="R10" s="245"/>
      <c r="S10" s="243">
        <f>SUMIFS(S27:S225,$G$27:$G$225,"Y")</f>
        <v>0</v>
      </c>
      <c r="T10" s="244"/>
      <c r="U10" s="245"/>
      <c r="V10" s="243">
        <f>SUMIFS(V27:V225,$G$27:$G$225,"Y")</f>
        <v>0</v>
      </c>
      <c r="W10" s="244"/>
      <c r="X10" s="245"/>
      <c r="Y10" s="243">
        <f>SUMIFS(Y27:Y225,$G$27:$G$225,"Y")</f>
        <v>0</v>
      </c>
      <c r="Z10" s="244"/>
      <c r="AA10" s="245"/>
      <c r="AB10" s="243">
        <f>SUMIFS(AB27:AB225,$G$27:$G$225,"Y")</f>
        <v>0</v>
      </c>
      <c r="AC10" s="244"/>
      <c r="AD10" s="245"/>
      <c r="AE10" s="243">
        <f>SUMIFS(AE27:AE225,$G$27:$G$225,"Y")</f>
        <v>0</v>
      </c>
      <c r="AF10" s="244"/>
      <c r="AG10" s="245"/>
      <c r="AH10" s="243">
        <f>SUMIFS(AH27:AH225,$G$27:$G$225,"Y")</f>
        <v>0</v>
      </c>
      <c r="AI10" s="244"/>
      <c r="AJ10" s="245"/>
      <c r="AK10" s="243">
        <f>SUMIFS(AK27:AK225,$G$27:$G$225,"Y")</f>
        <v>0</v>
      </c>
      <c r="AL10" s="244"/>
      <c r="AM10" s="245"/>
      <c r="AN10" s="243">
        <f>SUMIFS(AN27:AN225,$G$27:$G$225,"Y")</f>
        <v>0</v>
      </c>
      <c r="AO10" s="244"/>
      <c r="AP10" s="245"/>
      <c r="AQ10" s="243">
        <f>SUMIFS(AQ27:AQ225,$G$27:$G$225,"Y")</f>
        <v>0</v>
      </c>
      <c r="AR10" s="244"/>
      <c r="AS10" s="245"/>
      <c r="AT10" s="243">
        <f>SUMIFS(AT27:AT225,$G$27:$G$225,"Y")</f>
        <v>0</v>
      </c>
      <c r="AU10" s="244"/>
      <c r="AV10" s="245"/>
      <c r="AW10" s="180">
        <f>SUM(M10:AV10)</f>
        <v>0</v>
      </c>
      <c r="AX10" s="178"/>
      <c r="AY10" s="250"/>
      <c r="BA10" s="50" t="s">
        <v>92</v>
      </c>
      <c r="BB10" s="52">
        <f>AW19</f>
        <v>18</v>
      </c>
    </row>
    <row r="11" spans="2:54" ht="15" hidden="1" customHeight="1">
      <c r="B11" s="237"/>
      <c r="C11" s="238"/>
      <c r="D11" s="238"/>
      <c r="E11" s="184"/>
      <c r="F11" s="181" t="s">
        <v>67</v>
      </c>
      <c r="G11" s="182"/>
      <c r="H11" s="57"/>
      <c r="I11" s="57"/>
      <c r="J11" s="178" t="s">
        <v>62</v>
      </c>
      <c r="K11" s="178"/>
      <c r="L11" s="179"/>
      <c r="M11" s="180">
        <f>SUM(M12,M13)</f>
        <v>10</v>
      </c>
      <c r="N11" s="178"/>
      <c r="O11" s="179"/>
      <c r="P11" s="180">
        <f t="shared" ref="P11" si="7">SUM(P12,P13)</f>
        <v>10</v>
      </c>
      <c r="Q11" s="178"/>
      <c r="R11" s="179"/>
      <c r="S11" s="180">
        <f t="shared" ref="S11" si="8">SUM(S12,S13)</f>
        <v>8</v>
      </c>
      <c r="T11" s="178"/>
      <c r="U11" s="179"/>
      <c r="V11" s="180">
        <f t="shared" ref="V11" si="9">SUM(V12,V13)</f>
        <v>8</v>
      </c>
      <c r="W11" s="178"/>
      <c r="X11" s="179"/>
      <c r="Y11" s="180">
        <f t="shared" ref="Y11" si="10">SUM(Y12,Y13)</f>
        <v>0</v>
      </c>
      <c r="Z11" s="178"/>
      <c r="AA11" s="179"/>
      <c r="AB11" s="180">
        <f t="shared" ref="AB11" si="11">SUM(AB12,AB13)</f>
        <v>0</v>
      </c>
      <c r="AC11" s="178"/>
      <c r="AD11" s="179"/>
      <c r="AE11" s="180">
        <f t="shared" ref="AE11" si="12">SUM(AE12,AE13)</f>
        <v>0</v>
      </c>
      <c r="AF11" s="178"/>
      <c r="AG11" s="179"/>
      <c r="AH11" s="180">
        <f t="shared" ref="AH11" si="13">SUM(AH12,AH13)</f>
        <v>0</v>
      </c>
      <c r="AI11" s="178"/>
      <c r="AJ11" s="179"/>
      <c r="AK11" s="180">
        <f t="shared" ref="AK11" si="14">SUM(AK12,AK13)</f>
        <v>0</v>
      </c>
      <c r="AL11" s="178"/>
      <c r="AM11" s="179"/>
      <c r="AN11" s="180">
        <f t="shared" ref="AN11" si="15">SUM(AN12,AN13)</f>
        <v>0</v>
      </c>
      <c r="AO11" s="178"/>
      <c r="AP11" s="179"/>
      <c r="AQ11" s="180">
        <f t="shared" ref="AQ11" si="16">SUM(AQ12,AQ13)</f>
        <v>0</v>
      </c>
      <c r="AR11" s="178"/>
      <c r="AS11" s="179"/>
      <c r="AT11" s="180">
        <f t="shared" ref="AT11" si="17">SUM(AT12,AT13)</f>
        <v>0</v>
      </c>
      <c r="AU11" s="178"/>
      <c r="AV11" s="179"/>
      <c r="AW11" s="180">
        <f>SUM(M11:AV11)</f>
        <v>36</v>
      </c>
      <c r="AX11" s="178"/>
      <c r="AY11" s="250"/>
      <c r="BA11" s="46" t="s">
        <v>71</v>
      </c>
      <c r="BB11" s="47">
        <f>COUNTIFS($J$28:$J$56,"교양창업교과")</f>
        <v>0</v>
      </c>
    </row>
    <row r="12" spans="2:54" ht="15" hidden="1" customHeight="1">
      <c r="B12" s="237"/>
      <c r="C12" s="238"/>
      <c r="D12" s="238"/>
      <c r="E12" s="184"/>
      <c r="F12" s="183"/>
      <c r="G12" s="184"/>
      <c r="H12" s="57"/>
      <c r="I12" s="57"/>
      <c r="J12" s="178" t="s">
        <v>63</v>
      </c>
      <c r="K12" s="178"/>
      <c r="L12" s="179"/>
      <c r="M12" s="180">
        <f>COUNT(M28:M33,M35:M42,M44:M49,M51:M56)</f>
        <v>4</v>
      </c>
      <c r="N12" s="178"/>
      <c r="O12" s="179"/>
      <c r="P12" s="180">
        <f t="shared" ref="P12" si="18">COUNT(P28:P33,P35:P42,P44:P49,P51:P56)</f>
        <v>2</v>
      </c>
      <c r="Q12" s="178"/>
      <c r="R12" s="179"/>
      <c r="S12" s="180">
        <f t="shared" ref="S12" si="19">COUNT(S28:S33,S35:S42,S44:S49,S51:S56)</f>
        <v>2</v>
      </c>
      <c r="T12" s="178"/>
      <c r="U12" s="179"/>
      <c r="V12" s="180">
        <f t="shared" ref="V12" si="20">COUNT(V28:V33,V35:V42,V44:V49,V51:V56)</f>
        <v>3</v>
      </c>
      <c r="W12" s="178"/>
      <c r="X12" s="179"/>
      <c r="Y12" s="180">
        <f t="shared" ref="Y12" si="21">COUNT(Y28:Y33,Y35:Y42,Y44:Y49,Y51:Y56)</f>
        <v>0</v>
      </c>
      <c r="Z12" s="178"/>
      <c r="AA12" s="179"/>
      <c r="AB12" s="180">
        <f t="shared" ref="AB12" si="22">COUNT(AB28:AB33,AB35:AB42,AB44:AB49,AB51:AB56)</f>
        <v>0</v>
      </c>
      <c r="AC12" s="178"/>
      <c r="AD12" s="179"/>
      <c r="AE12" s="180">
        <f t="shared" ref="AE12" si="23">COUNT(AE28:AE33,AE35:AE42,AE44:AE49,AE51:AE56)</f>
        <v>0</v>
      </c>
      <c r="AF12" s="178"/>
      <c r="AG12" s="179"/>
      <c r="AH12" s="180">
        <f t="shared" ref="AH12" si="24">COUNT(AH28:AH33,AH35:AH42,AH44:AH49,AH51:AH56)</f>
        <v>0</v>
      </c>
      <c r="AI12" s="178"/>
      <c r="AJ12" s="179"/>
      <c r="AK12" s="180">
        <f t="shared" ref="AK12" si="25">COUNT(AK28:AK33,AK35:AK42,AK44:AK49,AK51:AK56)</f>
        <v>0</v>
      </c>
      <c r="AL12" s="178"/>
      <c r="AM12" s="179"/>
      <c r="AN12" s="180">
        <f t="shared" ref="AN12" si="26">COUNT(AN28:AN33,AN35:AN42,AN44:AN49,AN51:AN56)</f>
        <v>0</v>
      </c>
      <c r="AO12" s="178"/>
      <c r="AP12" s="179"/>
      <c r="AQ12" s="180">
        <f t="shared" ref="AQ12" si="27">COUNT(AQ28:AQ33,AQ35:AQ42,AQ44:AQ49,AQ51:AQ56)</f>
        <v>0</v>
      </c>
      <c r="AR12" s="178"/>
      <c r="AS12" s="179"/>
      <c r="AT12" s="180">
        <f t="shared" ref="AT12" si="28">COUNT(AT28:AT33,AT35:AT42,AT44:AT49,AT51:AT56)</f>
        <v>0</v>
      </c>
      <c r="AU12" s="178"/>
      <c r="AV12" s="179"/>
      <c r="AW12" s="180">
        <f t="shared" ref="AW12:AW21" si="29">SUM(M12:AV12)</f>
        <v>11</v>
      </c>
      <c r="AX12" s="178"/>
      <c r="AY12" s="250"/>
      <c r="BA12" s="46" t="s">
        <v>94</v>
      </c>
      <c r="BB12" s="47">
        <f>AW16</f>
        <v>0</v>
      </c>
    </row>
    <row r="13" spans="2:54" ht="15" hidden="1" customHeight="1">
      <c r="B13" s="237"/>
      <c r="C13" s="238"/>
      <c r="D13" s="238"/>
      <c r="E13" s="184"/>
      <c r="F13" s="183"/>
      <c r="G13" s="184"/>
      <c r="H13" s="57"/>
      <c r="I13" s="57"/>
      <c r="J13" s="178" t="s">
        <v>76</v>
      </c>
      <c r="K13" s="178"/>
      <c r="L13" s="179"/>
      <c r="M13" s="180">
        <f>SUM(M14,M15,M16,M17,M18)</f>
        <v>6</v>
      </c>
      <c r="N13" s="178"/>
      <c r="O13" s="179"/>
      <c r="P13" s="180">
        <f>SUM(P14,P15,P16,P17,P18)</f>
        <v>8</v>
      </c>
      <c r="Q13" s="178"/>
      <c r="R13" s="179"/>
      <c r="S13" s="180">
        <f>SUM(S14,S15,S16,S17,S18)</f>
        <v>6</v>
      </c>
      <c r="T13" s="178"/>
      <c r="U13" s="179"/>
      <c r="V13" s="180">
        <f>SUM(V14,V15,V16,V17,V18)</f>
        <v>5</v>
      </c>
      <c r="W13" s="178"/>
      <c r="X13" s="179"/>
      <c r="Y13" s="180">
        <f>SUM(Y14,Y15,Y16,Y17,Y18)</f>
        <v>0</v>
      </c>
      <c r="Z13" s="178"/>
      <c r="AA13" s="179"/>
      <c r="AB13" s="180">
        <f>SUM(AB14,AB15,AB16,AB17,AB18)</f>
        <v>0</v>
      </c>
      <c r="AC13" s="178"/>
      <c r="AD13" s="179"/>
      <c r="AE13" s="180">
        <f>SUM(AE14,AE15,AE16,AE17,AE18)</f>
        <v>0</v>
      </c>
      <c r="AF13" s="178"/>
      <c r="AG13" s="179"/>
      <c r="AH13" s="180">
        <f>SUM(AH14,AH15,AH16,AH17,AH18)</f>
        <v>0</v>
      </c>
      <c r="AI13" s="178"/>
      <c r="AJ13" s="179"/>
      <c r="AK13" s="180">
        <f>SUM(AK14,AK15,AK16,AK17,AK18)</f>
        <v>0</v>
      </c>
      <c r="AL13" s="178"/>
      <c r="AM13" s="179"/>
      <c r="AN13" s="180">
        <f>SUM(AN14,AN15,AN16,AN17,AN18)</f>
        <v>0</v>
      </c>
      <c r="AO13" s="178"/>
      <c r="AP13" s="179"/>
      <c r="AQ13" s="180">
        <f>SUM(AQ14,AQ15,AQ16,AQ17,AQ18)</f>
        <v>0</v>
      </c>
      <c r="AR13" s="178"/>
      <c r="AS13" s="179"/>
      <c r="AT13" s="180">
        <f>SUM(AT14,AT15,AT16,AT17,AT18)</f>
        <v>0</v>
      </c>
      <c r="AU13" s="178"/>
      <c r="AV13" s="179"/>
      <c r="AW13" s="180">
        <f t="shared" ref="AW13" si="30">SUM(M13:AV13)</f>
        <v>25</v>
      </c>
      <c r="AX13" s="178"/>
      <c r="AY13" s="250"/>
      <c r="BA13" s="46" t="s">
        <v>80</v>
      </c>
      <c r="BB13" s="47">
        <f>COUNTIFS($J$63:$J$215,"전공캡스톤디자인교과")</f>
        <v>1</v>
      </c>
    </row>
    <row r="14" spans="2:54" ht="15" hidden="1" customHeight="1">
      <c r="B14" s="237"/>
      <c r="C14" s="238"/>
      <c r="D14" s="238"/>
      <c r="E14" s="184"/>
      <c r="F14" s="183"/>
      <c r="G14" s="184"/>
      <c r="H14" s="57"/>
      <c r="I14" s="57"/>
      <c r="J14" s="178" t="s">
        <v>69</v>
      </c>
      <c r="K14" s="178"/>
      <c r="L14" s="179"/>
      <c r="M14" s="180">
        <f>COUNT(M63:M92)</f>
        <v>0</v>
      </c>
      <c r="N14" s="178"/>
      <c r="O14" s="179"/>
      <c r="P14" s="180">
        <f t="shared" ref="P14" si="31">COUNT(P63:P92)</f>
        <v>0</v>
      </c>
      <c r="Q14" s="178"/>
      <c r="R14" s="179"/>
      <c r="S14" s="180">
        <f t="shared" ref="S14" si="32">COUNT(S63:S92)</f>
        <v>0</v>
      </c>
      <c r="T14" s="178"/>
      <c r="U14" s="179"/>
      <c r="V14" s="180">
        <f t="shared" ref="V14" si="33">COUNT(V63:V92)</f>
        <v>0</v>
      </c>
      <c r="W14" s="178"/>
      <c r="X14" s="179"/>
      <c r="Y14" s="180">
        <f t="shared" ref="Y14" si="34">COUNT(Y63:Y92)</f>
        <v>0</v>
      </c>
      <c r="Z14" s="178"/>
      <c r="AA14" s="179"/>
      <c r="AB14" s="180">
        <f t="shared" ref="AB14" si="35">COUNT(AB63:AB92)</f>
        <v>0</v>
      </c>
      <c r="AC14" s="178"/>
      <c r="AD14" s="179"/>
      <c r="AE14" s="180">
        <f t="shared" ref="AE14" si="36">COUNT(AE63:AE92)</f>
        <v>0</v>
      </c>
      <c r="AF14" s="178"/>
      <c r="AG14" s="179"/>
      <c r="AH14" s="180">
        <f t="shared" ref="AH14" si="37">COUNT(AH63:AH92)</f>
        <v>0</v>
      </c>
      <c r="AI14" s="178"/>
      <c r="AJ14" s="179"/>
      <c r="AK14" s="180">
        <f t="shared" ref="AK14" si="38">COUNT(AK63:AK92)</f>
        <v>0</v>
      </c>
      <c r="AL14" s="178"/>
      <c r="AM14" s="179"/>
      <c r="AN14" s="180">
        <f t="shared" ref="AN14" si="39">COUNT(AN63:AN92)</f>
        <v>0</v>
      </c>
      <c r="AO14" s="178"/>
      <c r="AP14" s="179"/>
      <c r="AQ14" s="180">
        <f t="shared" ref="AQ14" si="40">COUNT(AQ63:AQ92)</f>
        <v>0</v>
      </c>
      <c r="AR14" s="178"/>
      <c r="AS14" s="179"/>
      <c r="AT14" s="180">
        <f t="shared" ref="AT14" si="41">COUNT(AT63:AT92)</f>
        <v>0</v>
      </c>
      <c r="AU14" s="178"/>
      <c r="AV14" s="179"/>
      <c r="AW14" s="180">
        <f t="shared" si="29"/>
        <v>0</v>
      </c>
      <c r="AX14" s="178"/>
      <c r="AY14" s="250"/>
      <c r="BA14" s="46" t="s">
        <v>73</v>
      </c>
      <c r="BB14" s="47">
        <f>AW17</f>
        <v>0</v>
      </c>
    </row>
    <row r="15" spans="2:54" ht="15" hidden="1" customHeight="1">
      <c r="B15" s="237"/>
      <c r="C15" s="238"/>
      <c r="D15" s="238"/>
      <c r="E15" s="184"/>
      <c r="F15" s="183"/>
      <c r="G15" s="184"/>
      <c r="H15" s="57"/>
      <c r="I15" s="57"/>
      <c r="J15" s="178" t="s">
        <v>106</v>
      </c>
      <c r="K15" s="178"/>
      <c r="L15" s="179"/>
      <c r="M15" s="180">
        <f>COUNT(M94:M133,M135:M174,M176:M215)</f>
        <v>6</v>
      </c>
      <c r="N15" s="178"/>
      <c r="O15" s="179"/>
      <c r="P15" s="180">
        <f t="shared" ref="P15" si="42">COUNT(P94:P133,P135:P174,P176:P215)</f>
        <v>8</v>
      </c>
      <c r="Q15" s="178"/>
      <c r="R15" s="179"/>
      <c r="S15" s="180">
        <f t="shared" ref="S15" si="43">COUNT(S94:S133,S135:S174,S176:S215)</f>
        <v>6</v>
      </c>
      <c r="T15" s="178"/>
      <c r="U15" s="179"/>
      <c r="V15" s="180">
        <f t="shared" ref="V15" si="44">COUNT(V94:V133,V135:V174,V176:V215)</f>
        <v>5</v>
      </c>
      <c r="W15" s="178"/>
      <c r="X15" s="179"/>
      <c r="Y15" s="180">
        <f t="shared" ref="Y15" si="45">COUNT(Y94:Y133,Y135:Y174,Y176:Y215)</f>
        <v>0</v>
      </c>
      <c r="Z15" s="178"/>
      <c r="AA15" s="179"/>
      <c r="AB15" s="180">
        <f t="shared" ref="AB15" si="46">COUNT(AB94:AB133,AB135:AB174,AB176:AB215)</f>
        <v>0</v>
      </c>
      <c r="AC15" s="178"/>
      <c r="AD15" s="179"/>
      <c r="AE15" s="180">
        <f t="shared" ref="AE15" si="47">COUNT(AE94:AE133,AE135:AE174,AE176:AE215)</f>
        <v>0</v>
      </c>
      <c r="AF15" s="178"/>
      <c r="AG15" s="179"/>
      <c r="AH15" s="180">
        <f t="shared" ref="AH15" si="48">COUNT(AH94:AH133,AH135:AH174,AH176:AH215)</f>
        <v>0</v>
      </c>
      <c r="AI15" s="178"/>
      <c r="AJ15" s="179"/>
      <c r="AK15" s="180">
        <f t="shared" ref="AK15" si="49">COUNT(AK94:AK133,AK135:AK174,AK176:AK215)</f>
        <v>0</v>
      </c>
      <c r="AL15" s="178"/>
      <c r="AM15" s="179"/>
      <c r="AN15" s="180">
        <f t="shared" ref="AN15" si="50">COUNT(AN94:AN133,AN135:AN174,AN176:AN215)</f>
        <v>0</v>
      </c>
      <c r="AO15" s="178"/>
      <c r="AP15" s="179"/>
      <c r="AQ15" s="180">
        <f t="shared" ref="AQ15" si="51">COUNT(AQ94:AQ133,AQ135:AQ174,AQ176:AQ215)</f>
        <v>0</v>
      </c>
      <c r="AR15" s="178"/>
      <c r="AS15" s="179"/>
      <c r="AT15" s="180">
        <f t="shared" ref="AT15" si="52">COUNT(AT94:AT133,AT135:AT174,AT176:AT215)</f>
        <v>0</v>
      </c>
      <c r="AU15" s="178"/>
      <c r="AV15" s="179"/>
      <c r="AW15" s="180">
        <f t="shared" si="29"/>
        <v>25</v>
      </c>
      <c r="AX15" s="178"/>
      <c r="AY15" s="250"/>
      <c r="BA15" s="46" t="s">
        <v>74</v>
      </c>
      <c r="BB15" s="47">
        <f>AW18</f>
        <v>0</v>
      </c>
    </row>
    <row r="16" spans="2:54" ht="15" hidden="1" customHeight="1">
      <c r="B16" s="237"/>
      <c r="C16" s="238"/>
      <c r="D16" s="238"/>
      <c r="E16" s="184"/>
      <c r="F16" s="183"/>
      <c r="G16" s="184"/>
      <c r="H16" s="57"/>
      <c r="I16" s="57"/>
      <c r="J16" s="178" t="s">
        <v>107</v>
      </c>
      <c r="K16" s="178"/>
      <c r="L16" s="179"/>
      <c r="M16" s="180">
        <f>COUNTIFS(M217:M226,"&gt;0",$J$217:$J$226,"전공창업교과")</f>
        <v>0</v>
      </c>
      <c r="N16" s="178"/>
      <c r="O16" s="179"/>
      <c r="P16" s="180">
        <f t="shared" ref="P16" si="53">COUNTIFS(P217:P226,"&gt;0",$J$217:$J$226,"전공창업교과")</f>
        <v>0</v>
      </c>
      <c r="Q16" s="178"/>
      <c r="R16" s="179"/>
      <c r="S16" s="180">
        <f t="shared" ref="S16" si="54">COUNTIFS(S217:S226,"&gt;0",$J$217:$J$226,"전공창업교과")</f>
        <v>0</v>
      </c>
      <c r="T16" s="178"/>
      <c r="U16" s="179"/>
      <c r="V16" s="180">
        <f t="shared" ref="V16" si="55">COUNTIFS(V217:V226,"&gt;0",$J$217:$J$226,"전공창업교과")</f>
        <v>0</v>
      </c>
      <c r="W16" s="178"/>
      <c r="X16" s="179"/>
      <c r="Y16" s="180">
        <f t="shared" ref="Y16" si="56">COUNTIFS(Y217:Y226,"&gt;0",$J$217:$J$226,"전공창업교과")</f>
        <v>0</v>
      </c>
      <c r="Z16" s="178"/>
      <c r="AA16" s="179"/>
      <c r="AB16" s="180">
        <f t="shared" ref="AB16" si="57">COUNTIFS(AB217:AB226,"&gt;0",$J$217:$J$226,"전공창업교과")</f>
        <v>0</v>
      </c>
      <c r="AC16" s="178"/>
      <c r="AD16" s="179"/>
      <c r="AE16" s="180">
        <f t="shared" ref="AE16" si="58">COUNTIFS(AE217:AE226,"&gt;0",$J$217:$J$226,"전공창업교과")</f>
        <v>0</v>
      </c>
      <c r="AF16" s="178"/>
      <c r="AG16" s="179"/>
      <c r="AH16" s="180">
        <f t="shared" ref="AH16" si="59">COUNTIFS(AH217:AH226,"&gt;0",$J$217:$J$226,"전공창업교과")</f>
        <v>0</v>
      </c>
      <c r="AI16" s="178"/>
      <c r="AJ16" s="179"/>
      <c r="AK16" s="180">
        <f t="shared" ref="AK16" si="60">COUNTIFS(AK217:AK226,"&gt;0",$J$217:$J$226,"전공창업교과")</f>
        <v>0</v>
      </c>
      <c r="AL16" s="178"/>
      <c r="AM16" s="179"/>
      <c r="AN16" s="180">
        <f t="shared" ref="AN16" si="61">COUNTIFS(AN217:AN226,"&gt;0",$J$217:$J$226,"전공창업교과")</f>
        <v>0</v>
      </c>
      <c r="AO16" s="178"/>
      <c r="AP16" s="179"/>
      <c r="AQ16" s="180">
        <f t="shared" ref="AQ16" si="62">COUNTIFS(AQ217:AQ226,"&gt;0",$J$217:$J$226,"전공창업교과")</f>
        <v>0</v>
      </c>
      <c r="AR16" s="178"/>
      <c r="AS16" s="179"/>
      <c r="AT16" s="180">
        <f t="shared" ref="AT16" si="63">COUNTIFS(AT217:AT226,"&gt;0",$J$217:$J$226,"전공창업교과")</f>
        <v>0</v>
      </c>
      <c r="AU16" s="178"/>
      <c r="AV16" s="179"/>
      <c r="AW16" s="180">
        <f t="shared" si="29"/>
        <v>0</v>
      </c>
      <c r="AX16" s="178"/>
      <c r="AY16" s="250"/>
      <c r="BA16" s="46" t="s">
        <v>96</v>
      </c>
      <c r="BB16" s="47">
        <f>COUNTIFS($G$28:$J$226,"Y")</f>
        <v>0</v>
      </c>
    </row>
    <row r="17" spans="2:54" ht="15" hidden="1" customHeight="1">
      <c r="B17" s="237"/>
      <c r="C17" s="238"/>
      <c r="D17" s="238"/>
      <c r="E17" s="184"/>
      <c r="F17" s="183"/>
      <c r="G17" s="184"/>
      <c r="H17" s="57"/>
      <c r="I17" s="57"/>
      <c r="J17" s="178" t="s">
        <v>108</v>
      </c>
      <c r="K17" s="178"/>
      <c r="L17" s="179"/>
      <c r="M17" s="180">
        <f>COUNTIFS(M217:M226,"&gt;0",$J$217:$J$226,"전공융복합교과")</f>
        <v>0</v>
      </c>
      <c r="N17" s="178"/>
      <c r="O17" s="179"/>
      <c r="P17" s="180">
        <f t="shared" ref="P17" si="64">COUNTIFS(P217:P226,"&gt;0",$J$217:$J$226,"전공융복합교과")</f>
        <v>0</v>
      </c>
      <c r="Q17" s="178"/>
      <c r="R17" s="179"/>
      <c r="S17" s="180">
        <f t="shared" ref="S17" si="65">COUNTIFS(S217:S226,"&gt;0",$J$217:$J$226,"전공융복합교과")</f>
        <v>0</v>
      </c>
      <c r="T17" s="178"/>
      <c r="U17" s="179"/>
      <c r="V17" s="180">
        <f t="shared" ref="V17" si="66">COUNTIFS(V217:V226,"&gt;0",$J$217:$J$226,"전공융복합교과")</f>
        <v>0</v>
      </c>
      <c r="W17" s="178"/>
      <c r="X17" s="179"/>
      <c r="Y17" s="180">
        <f t="shared" ref="Y17" si="67">COUNTIFS(Y217:Y226,"&gt;0",$J$217:$J$226,"전공융복합교과")</f>
        <v>0</v>
      </c>
      <c r="Z17" s="178"/>
      <c r="AA17" s="179"/>
      <c r="AB17" s="180">
        <f t="shared" ref="AB17" si="68">COUNTIFS(AB217:AB226,"&gt;0",$J$217:$J$226,"전공융복합교과")</f>
        <v>0</v>
      </c>
      <c r="AC17" s="178"/>
      <c r="AD17" s="179"/>
      <c r="AE17" s="180">
        <f t="shared" ref="AE17" si="69">COUNTIFS(AE217:AE226,"&gt;0",$J$217:$J$226,"전공융복합교과")</f>
        <v>0</v>
      </c>
      <c r="AF17" s="178"/>
      <c r="AG17" s="179"/>
      <c r="AH17" s="180">
        <f t="shared" ref="AH17" si="70">COUNTIFS(AH217:AH226,"&gt;0",$J$217:$J$226,"전공융복합교과")</f>
        <v>0</v>
      </c>
      <c r="AI17" s="178"/>
      <c r="AJ17" s="179"/>
      <c r="AK17" s="180">
        <f t="shared" ref="AK17" si="71">COUNTIFS(AK217:AK226,"&gt;0",$J$217:$J$226,"전공융복합교과")</f>
        <v>0</v>
      </c>
      <c r="AL17" s="178"/>
      <c r="AM17" s="179"/>
      <c r="AN17" s="180">
        <f t="shared" ref="AN17" si="72">COUNTIFS(AN217:AN226,"&gt;0",$J$217:$J$226,"전공융복합교과")</f>
        <v>0</v>
      </c>
      <c r="AO17" s="178"/>
      <c r="AP17" s="179"/>
      <c r="AQ17" s="180">
        <f t="shared" ref="AQ17" si="73">COUNTIFS(AQ217:AQ226,"&gt;0",$J$217:$J$226,"전공융복합교과")</f>
        <v>0</v>
      </c>
      <c r="AR17" s="178"/>
      <c r="AS17" s="179"/>
      <c r="AT17" s="180">
        <f t="shared" ref="AT17" si="74">COUNTIFS(AT217:AT226,"&gt;0",$J$217:$J$226,"전공융복합교과")</f>
        <v>0</v>
      </c>
      <c r="AU17" s="178"/>
      <c r="AV17" s="179"/>
      <c r="AW17" s="180">
        <f t="shared" ref="AW17" si="75">COUNTIFS(AW217:AW226,"&gt;0",$J$217:$J$226,"전공융복합교과")</f>
        <v>0</v>
      </c>
      <c r="AX17" s="178"/>
      <c r="AY17" s="250"/>
      <c r="BA17" s="46" t="s">
        <v>97</v>
      </c>
      <c r="BB17" s="47">
        <f>AW10</f>
        <v>0</v>
      </c>
    </row>
    <row r="18" spans="2:54" ht="15" hidden="1" customHeight="1">
      <c r="B18" s="237"/>
      <c r="C18" s="238"/>
      <c r="D18" s="238"/>
      <c r="E18" s="184"/>
      <c r="F18" s="241"/>
      <c r="G18" s="242"/>
      <c r="H18" s="57"/>
      <c r="I18" s="57"/>
      <c r="J18" s="178" t="s">
        <v>72</v>
      </c>
      <c r="K18" s="178"/>
      <c r="L18" s="179"/>
      <c r="M18" s="180">
        <f>COUNTIFS(M217:M226,"&gt;0",$J$217:$J$226,"전공지역사회PBL교과")</f>
        <v>0</v>
      </c>
      <c r="N18" s="178"/>
      <c r="O18" s="179"/>
      <c r="P18" s="180">
        <f t="shared" ref="P18" si="76">COUNTIFS(P217:P226,"&gt;0",$J$217:$J$226,"전공지역사회PBL교과")</f>
        <v>0</v>
      </c>
      <c r="Q18" s="178"/>
      <c r="R18" s="179"/>
      <c r="S18" s="180">
        <f t="shared" ref="S18" si="77">COUNTIFS(S217:S226,"&gt;0",$J$217:$J$226,"전공지역사회PBL교과")</f>
        <v>0</v>
      </c>
      <c r="T18" s="178"/>
      <c r="U18" s="179"/>
      <c r="V18" s="180">
        <f t="shared" ref="V18" si="78">COUNTIFS(V217:V226,"&gt;0",$J$217:$J$226,"전공지역사회PBL교과")</f>
        <v>0</v>
      </c>
      <c r="W18" s="178"/>
      <c r="X18" s="179"/>
      <c r="Y18" s="180">
        <f t="shared" ref="Y18" si="79">COUNTIFS(Y217:Y226,"&gt;0",$J$217:$J$226,"전공지역사회PBL교과")</f>
        <v>0</v>
      </c>
      <c r="Z18" s="178"/>
      <c r="AA18" s="179"/>
      <c r="AB18" s="180">
        <f t="shared" ref="AB18" si="80">COUNTIFS(AB217:AB226,"&gt;0",$J$217:$J$226,"전공지역사회PBL교과")</f>
        <v>0</v>
      </c>
      <c r="AC18" s="178"/>
      <c r="AD18" s="179"/>
      <c r="AE18" s="180">
        <f t="shared" ref="AE18" si="81">COUNTIFS(AE217:AE226,"&gt;0",$J$217:$J$226,"전공지역사회PBL교과")</f>
        <v>0</v>
      </c>
      <c r="AF18" s="178"/>
      <c r="AG18" s="179"/>
      <c r="AH18" s="180">
        <f t="shared" ref="AH18" si="82">COUNTIFS(AH217:AH226,"&gt;0",$J$217:$J$226,"전공지역사회PBL교과")</f>
        <v>0</v>
      </c>
      <c r="AI18" s="178"/>
      <c r="AJ18" s="179"/>
      <c r="AK18" s="180">
        <f t="shared" ref="AK18" si="83">COUNTIFS(AK217:AK226,"&gt;0",$J$217:$J$226,"전공지역사회PBL교과")</f>
        <v>0</v>
      </c>
      <c r="AL18" s="178"/>
      <c r="AM18" s="179"/>
      <c r="AN18" s="180">
        <f t="shared" ref="AN18" si="84">COUNTIFS(AN217:AN226,"&gt;0",$J$217:$J$226,"전공지역사회PBL교과")</f>
        <v>0</v>
      </c>
      <c r="AO18" s="178"/>
      <c r="AP18" s="179"/>
      <c r="AQ18" s="180">
        <f t="shared" ref="AQ18" si="85">COUNTIFS(AQ217:AQ226,"&gt;0",$J$217:$J$226,"전공지역사회PBL교과")</f>
        <v>0</v>
      </c>
      <c r="AR18" s="178"/>
      <c r="AS18" s="179"/>
      <c r="AT18" s="180">
        <f t="shared" ref="AT18" si="86">COUNTIFS(AT217:AT226,"&gt;0",$J$217:$J$226,"전공지역사회PBL교과")</f>
        <v>0</v>
      </c>
      <c r="AU18" s="178"/>
      <c r="AV18" s="179"/>
      <c r="AW18" s="180">
        <f t="shared" si="29"/>
        <v>0</v>
      </c>
      <c r="AX18" s="178"/>
      <c r="AY18" s="250"/>
    </row>
    <row r="19" spans="2:54" ht="15" hidden="1" customHeight="1">
      <c r="B19" s="237"/>
      <c r="C19" s="238"/>
      <c r="D19" s="238"/>
      <c r="E19" s="184"/>
      <c r="F19" s="181" t="s">
        <v>70</v>
      </c>
      <c r="G19" s="182"/>
      <c r="H19" s="57"/>
      <c r="I19" s="57"/>
      <c r="J19" s="178" t="s">
        <v>75</v>
      </c>
      <c r="K19" s="178"/>
      <c r="L19" s="179"/>
      <c r="M19" s="180">
        <f>SUM(M20:O21)</f>
        <v>4</v>
      </c>
      <c r="N19" s="178"/>
      <c r="O19" s="179"/>
      <c r="P19" s="180">
        <f t="shared" ref="P19" si="87">SUM(P20:R21)</f>
        <v>5</v>
      </c>
      <c r="Q19" s="178"/>
      <c r="R19" s="179"/>
      <c r="S19" s="180">
        <f t="shared" ref="S19" si="88">SUM(S20:U21)</f>
        <v>6</v>
      </c>
      <c r="T19" s="178"/>
      <c r="U19" s="179"/>
      <c r="V19" s="180">
        <f t="shared" ref="V19" si="89">SUM(V20:X21)</f>
        <v>3</v>
      </c>
      <c r="W19" s="178"/>
      <c r="X19" s="179"/>
      <c r="Y19" s="180">
        <f t="shared" ref="Y19" si="90">SUM(Y20:AA21)</f>
        <v>0</v>
      </c>
      <c r="Z19" s="178"/>
      <c r="AA19" s="179"/>
      <c r="AB19" s="180">
        <f t="shared" ref="AB19" si="91">SUM(AB20:AD21)</f>
        <v>0</v>
      </c>
      <c r="AC19" s="178"/>
      <c r="AD19" s="179"/>
      <c r="AE19" s="180">
        <f t="shared" ref="AE19" si="92">SUM(AE20:AG21)</f>
        <v>0</v>
      </c>
      <c r="AF19" s="178"/>
      <c r="AG19" s="179"/>
      <c r="AH19" s="180">
        <f t="shared" ref="AH19" si="93">SUM(AH20:AJ21)</f>
        <v>0</v>
      </c>
      <c r="AI19" s="178"/>
      <c r="AJ19" s="179"/>
      <c r="AK19" s="180">
        <f t="shared" ref="AK19" si="94">SUM(AK20:AM21)</f>
        <v>0</v>
      </c>
      <c r="AL19" s="178"/>
      <c r="AM19" s="179"/>
      <c r="AN19" s="180">
        <f t="shared" ref="AN19" si="95">SUM(AN20:AP21)</f>
        <v>0</v>
      </c>
      <c r="AO19" s="178"/>
      <c r="AP19" s="179"/>
      <c r="AQ19" s="180">
        <f t="shared" ref="AQ19" si="96">SUM(AQ20:AS21)</f>
        <v>0</v>
      </c>
      <c r="AR19" s="178"/>
      <c r="AS19" s="179"/>
      <c r="AT19" s="180">
        <f t="shared" ref="AT19" si="97">SUM(AT20:AV21)</f>
        <v>0</v>
      </c>
      <c r="AU19" s="178"/>
      <c r="AV19" s="179"/>
      <c r="AW19" s="180">
        <f t="shared" si="29"/>
        <v>18</v>
      </c>
      <c r="AX19" s="178"/>
      <c r="AY19" s="250"/>
      <c r="BA19" s="36"/>
      <c r="BB19" s="37"/>
    </row>
    <row r="20" spans="2:54" ht="15" hidden="1" customHeight="1">
      <c r="B20" s="237"/>
      <c r="C20" s="238"/>
      <c r="D20" s="238"/>
      <c r="E20" s="184"/>
      <c r="F20" s="183"/>
      <c r="G20" s="184"/>
      <c r="H20" s="57"/>
      <c r="I20" s="57"/>
      <c r="J20" s="178" t="s">
        <v>64</v>
      </c>
      <c r="K20" s="178"/>
      <c r="L20" s="179"/>
      <c r="M20" s="180">
        <f>COUNTIFS(M63:M215,"&gt;0",$K$63:$K$215,"NCS교과")</f>
        <v>4</v>
      </c>
      <c r="N20" s="178"/>
      <c r="O20" s="179"/>
      <c r="P20" s="180">
        <f t="shared" ref="P20" si="98">COUNTIFS(P63:P215,"&gt;0",$K$63:$K$215,"NCS교과")</f>
        <v>5</v>
      </c>
      <c r="Q20" s="178"/>
      <c r="R20" s="179"/>
      <c r="S20" s="180">
        <f t="shared" ref="S20" si="99">COUNTIFS(S63:S215,"&gt;0",$K$63:$K$215,"NCS교과")</f>
        <v>6</v>
      </c>
      <c r="T20" s="178"/>
      <c r="U20" s="179"/>
      <c r="V20" s="180">
        <f t="shared" ref="V20" si="100">COUNTIFS(V63:V215,"&gt;0",$K$63:$K$215,"NCS교과")</f>
        <v>3</v>
      </c>
      <c r="W20" s="178"/>
      <c r="X20" s="179"/>
      <c r="Y20" s="180">
        <f t="shared" ref="Y20" si="101">COUNTIFS(Y63:Y215,"&gt;0",$K$63:$K$215,"NCS교과")</f>
        <v>0</v>
      </c>
      <c r="Z20" s="178"/>
      <c r="AA20" s="179"/>
      <c r="AB20" s="180">
        <f t="shared" ref="AB20" si="102">COUNTIFS(AB63:AB215,"&gt;0",$K$63:$K$215,"NCS교과")</f>
        <v>0</v>
      </c>
      <c r="AC20" s="178"/>
      <c r="AD20" s="179"/>
      <c r="AE20" s="180">
        <f t="shared" ref="AE20" si="103">COUNTIFS(AE63:AE215,"&gt;0",$K$63:$K$215,"NCS교과")</f>
        <v>0</v>
      </c>
      <c r="AF20" s="178"/>
      <c r="AG20" s="179"/>
      <c r="AH20" s="180">
        <f t="shared" ref="AH20" si="104">COUNTIFS(AH63:AH215,"&gt;0",$K$63:$K$215,"NCS교과")</f>
        <v>0</v>
      </c>
      <c r="AI20" s="178"/>
      <c r="AJ20" s="179"/>
      <c r="AK20" s="180">
        <f t="shared" ref="AK20" si="105">COUNTIFS(AK63:AK215,"&gt;0",$K$63:$K$215,"NCS교과")</f>
        <v>0</v>
      </c>
      <c r="AL20" s="178"/>
      <c r="AM20" s="179"/>
      <c r="AN20" s="180">
        <f t="shared" ref="AN20" si="106">COUNTIFS(AN63:AN215,"&gt;0",$K$63:$K$215,"NCS교과")</f>
        <v>0</v>
      </c>
      <c r="AO20" s="178"/>
      <c r="AP20" s="179"/>
      <c r="AQ20" s="180">
        <f t="shared" ref="AQ20" si="107">COUNTIFS(AQ63:AQ215,"&gt;0",$K$63:$K$215,"NCS교과")</f>
        <v>0</v>
      </c>
      <c r="AR20" s="178"/>
      <c r="AS20" s="179"/>
      <c r="AT20" s="180">
        <f t="shared" ref="AT20" si="108">COUNTIFS(AT63:AT215,"&gt;0",$K$63:$K$215,"NCS교과")</f>
        <v>0</v>
      </c>
      <c r="AU20" s="178"/>
      <c r="AV20" s="179"/>
      <c r="AW20" s="180">
        <f t="shared" si="29"/>
        <v>18</v>
      </c>
      <c r="AX20" s="178"/>
      <c r="AY20" s="250"/>
      <c r="BA20" s="36"/>
      <c r="BB20" s="37"/>
    </row>
    <row r="21" spans="2:54" ht="15" hidden="1" customHeight="1" thickBot="1">
      <c r="B21" s="239"/>
      <c r="C21" s="240"/>
      <c r="D21" s="240"/>
      <c r="E21" s="186"/>
      <c r="F21" s="185"/>
      <c r="G21" s="186"/>
      <c r="H21" s="58"/>
      <c r="I21" s="58"/>
      <c r="J21" s="208" t="s">
        <v>65</v>
      </c>
      <c r="K21" s="208"/>
      <c r="L21" s="209"/>
      <c r="M21" s="207">
        <f>COUNTIFS(M63:M215,"&gt;0",$K$63:$K$215,"자체개발교과")</f>
        <v>0</v>
      </c>
      <c r="N21" s="208"/>
      <c r="O21" s="209"/>
      <c r="P21" s="207">
        <f t="shared" ref="P21" si="109">COUNTIFS(P63:P215,"&gt;0",$K$63:$K$215,"자체개발교과")</f>
        <v>0</v>
      </c>
      <c r="Q21" s="208"/>
      <c r="R21" s="209"/>
      <c r="S21" s="207">
        <f t="shared" ref="S21" si="110">COUNTIFS(S63:S215,"&gt;0",$K$63:$K$215,"자체개발교과")</f>
        <v>0</v>
      </c>
      <c r="T21" s="208"/>
      <c r="U21" s="209"/>
      <c r="V21" s="207">
        <f t="shared" ref="V21" si="111">COUNTIFS(V63:V215,"&gt;0",$K$63:$K$215,"자체개발교과")</f>
        <v>0</v>
      </c>
      <c r="W21" s="208"/>
      <c r="X21" s="209"/>
      <c r="Y21" s="207">
        <f t="shared" ref="Y21" si="112">COUNTIFS(Y63:Y215,"&gt;0",$K$63:$K$215,"자체개발교과")</f>
        <v>0</v>
      </c>
      <c r="Z21" s="208"/>
      <c r="AA21" s="209"/>
      <c r="AB21" s="207">
        <f t="shared" ref="AB21" si="113">COUNTIFS(AB63:AB215,"&gt;0",$K$63:$K$215,"자체개발교과")</f>
        <v>0</v>
      </c>
      <c r="AC21" s="208"/>
      <c r="AD21" s="209"/>
      <c r="AE21" s="207">
        <f t="shared" ref="AE21" si="114">COUNTIFS(AE63:AE215,"&gt;0",$K$63:$K$215,"자체개발교과")</f>
        <v>0</v>
      </c>
      <c r="AF21" s="208"/>
      <c r="AG21" s="209"/>
      <c r="AH21" s="207">
        <f t="shared" ref="AH21" si="115">COUNTIFS(AH63:AH215,"&gt;0",$K$63:$K$215,"자체개발교과")</f>
        <v>0</v>
      </c>
      <c r="AI21" s="208"/>
      <c r="AJ21" s="209"/>
      <c r="AK21" s="207">
        <f t="shared" ref="AK21" si="116">COUNTIFS(AK63:AK215,"&gt;0",$K$63:$K$215,"자체개발교과")</f>
        <v>0</v>
      </c>
      <c r="AL21" s="208"/>
      <c r="AM21" s="209"/>
      <c r="AN21" s="207">
        <f t="shared" ref="AN21" si="117">COUNTIFS(AN63:AN215,"&gt;0",$K$63:$K$215,"자체개발교과")</f>
        <v>0</v>
      </c>
      <c r="AO21" s="208"/>
      <c r="AP21" s="209"/>
      <c r="AQ21" s="207">
        <f t="shared" ref="AQ21" si="118">COUNTIFS(AQ63:AQ215,"&gt;0",$K$63:$K$215,"자체개발교과")</f>
        <v>0</v>
      </c>
      <c r="AR21" s="208"/>
      <c r="AS21" s="209"/>
      <c r="AT21" s="207">
        <f t="shared" ref="AT21" si="119">COUNTIFS(AT63:AT215,"&gt;0",$K$63:$K$215,"자체개발교과")</f>
        <v>0</v>
      </c>
      <c r="AU21" s="208"/>
      <c r="AV21" s="209"/>
      <c r="AW21" s="207">
        <f t="shared" si="29"/>
        <v>0</v>
      </c>
      <c r="AX21" s="208"/>
      <c r="AY21" s="260"/>
      <c r="BA21" s="36"/>
      <c r="BB21" s="37"/>
    </row>
    <row r="22" spans="2:54" s="4" customFormat="1" ht="15" hidden="1" customHeight="1">
      <c r="B22" s="6"/>
      <c r="C22" s="6"/>
      <c r="D22" s="6"/>
      <c r="E22" s="6"/>
      <c r="F22" s="6"/>
      <c r="G22" s="6"/>
      <c r="H22" s="63"/>
      <c r="I22" s="63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BA22" s="38"/>
      <c r="BB22" s="39"/>
    </row>
    <row r="23" spans="2:54" ht="63" customHeight="1" thickBot="1">
      <c r="B23" s="259" t="s">
        <v>115</v>
      </c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259"/>
      <c r="AU23" s="259"/>
      <c r="AV23" s="259"/>
      <c r="AW23" s="259"/>
      <c r="AX23" s="259"/>
      <c r="AY23" s="259"/>
    </row>
    <row r="24" spans="2:54" s="60" customFormat="1" ht="14.1" customHeight="1">
      <c r="B24" s="108" t="s">
        <v>5</v>
      </c>
      <c r="C24" s="109"/>
      <c r="D24" s="109"/>
      <c r="E24" s="110"/>
      <c r="F24" s="187" t="s">
        <v>6</v>
      </c>
      <c r="G24" s="187" t="s">
        <v>28</v>
      </c>
      <c r="H24" s="170" t="s">
        <v>130</v>
      </c>
      <c r="I24" s="110"/>
      <c r="J24" s="187" t="s">
        <v>55</v>
      </c>
      <c r="K24" s="187" t="s">
        <v>19</v>
      </c>
      <c r="L24" s="187" t="s">
        <v>20</v>
      </c>
      <c r="M24" s="114" t="s">
        <v>1</v>
      </c>
      <c r="N24" s="115"/>
      <c r="O24" s="115"/>
      <c r="P24" s="115"/>
      <c r="Q24" s="115"/>
      <c r="R24" s="116"/>
      <c r="S24" s="114" t="s">
        <v>2</v>
      </c>
      <c r="T24" s="115"/>
      <c r="U24" s="115"/>
      <c r="V24" s="115"/>
      <c r="W24" s="115"/>
      <c r="X24" s="116"/>
      <c r="Y24" s="114" t="s">
        <v>10</v>
      </c>
      <c r="Z24" s="115"/>
      <c r="AA24" s="115"/>
      <c r="AB24" s="115"/>
      <c r="AC24" s="115"/>
      <c r="AD24" s="116"/>
      <c r="AE24" s="117" t="s">
        <v>11</v>
      </c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9"/>
      <c r="AW24" s="120" t="s">
        <v>12</v>
      </c>
      <c r="AX24" s="121"/>
      <c r="AY24" s="122"/>
    </row>
    <row r="25" spans="2:54" s="60" customFormat="1" ht="14.1" customHeight="1">
      <c r="B25" s="111"/>
      <c r="C25" s="112"/>
      <c r="D25" s="112"/>
      <c r="E25" s="113"/>
      <c r="F25" s="84"/>
      <c r="G25" s="84"/>
      <c r="H25" s="167"/>
      <c r="I25" s="168"/>
      <c r="J25" s="84"/>
      <c r="K25" s="84"/>
      <c r="L25" s="84"/>
      <c r="M25" s="85" t="s">
        <v>3</v>
      </c>
      <c r="N25" s="130"/>
      <c r="O25" s="86"/>
      <c r="P25" s="85" t="s">
        <v>4</v>
      </c>
      <c r="Q25" s="130"/>
      <c r="R25" s="86"/>
      <c r="S25" s="85" t="s">
        <v>3</v>
      </c>
      <c r="T25" s="130"/>
      <c r="U25" s="86"/>
      <c r="V25" s="85" t="s">
        <v>4</v>
      </c>
      <c r="W25" s="130"/>
      <c r="X25" s="86"/>
      <c r="Y25" s="85" t="s">
        <v>3</v>
      </c>
      <c r="Z25" s="130"/>
      <c r="AA25" s="86"/>
      <c r="AB25" s="85" t="s">
        <v>4</v>
      </c>
      <c r="AC25" s="130"/>
      <c r="AD25" s="86"/>
      <c r="AE25" s="89" t="s">
        <v>21</v>
      </c>
      <c r="AF25" s="126"/>
      <c r="AG25" s="90"/>
      <c r="AH25" s="89" t="s">
        <v>22</v>
      </c>
      <c r="AI25" s="126"/>
      <c r="AJ25" s="90"/>
      <c r="AK25" s="89" t="s">
        <v>23</v>
      </c>
      <c r="AL25" s="126"/>
      <c r="AM25" s="90"/>
      <c r="AN25" s="89" t="s">
        <v>24</v>
      </c>
      <c r="AO25" s="126"/>
      <c r="AP25" s="90"/>
      <c r="AQ25" s="89" t="s">
        <v>25</v>
      </c>
      <c r="AR25" s="126"/>
      <c r="AS25" s="90"/>
      <c r="AT25" s="89" t="s">
        <v>26</v>
      </c>
      <c r="AU25" s="126"/>
      <c r="AV25" s="90"/>
      <c r="AW25" s="123"/>
      <c r="AX25" s="124"/>
      <c r="AY25" s="125"/>
    </row>
    <row r="26" spans="2:54" s="60" customFormat="1" ht="14.1" customHeight="1">
      <c r="B26" s="111"/>
      <c r="C26" s="112"/>
      <c r="D26" s="112"/>
      <c r="E26" s="113"/>
      <c r="F26" s="84"/>
      <c r="G26" s="84"/>
      <c r="H26" s="84" t="s">
        <v>127</v>
      </c>
      <c r="I26" s="84" t="s">
        <v>128</v>
      </c>
      <c r="J26" s="84"/>
      <c r="K26" s="84"/>
      <c r="L26" s="84"/>
      <c r="M26" s="159" t="s">
        <v>13</v>
      </c>
      <c r="N26" s="85" t="s">
        <v>7</v>
      </c>
      <c r="O26" s="86"/>
      <c r="P26" s="159" t="s">
        <v>13</v>
      </c>
      <c r="Q26" s="85" t="s">
        <v>7</v>
      </c>
      <c r="R26" s="86"/>
      <c r="S26" s="159" t="s">
        <v>13</v>
      </c>
      <c r="T26" s="85" t="s">
        <v>7</v>
      </c>
      <c r="U26" s="86"/>
      <c r="V26" s="159" t="s">
        <v>13</v>
      </c>
      <c r="W26" s="85" t="s">
        <v>14</v>
      </c>
      <c r="X26" s="86"/>
      <c r="Y26" s="159" t="s">
        <v>13</v>
      </c>
      <c r="Z26" s="85" t="s">
        <v>14</v>
      </c>
      <c r="AA26" s="86"/>
      <c r="AB26" s="159" t="s">
        <v>13</v>
      </c>
      <c r="AC26" s="85" t="s">
        <v>14</v>
      </c>
      <c r="AD26" s="86"/>
      <c r="AE26" s="159" t="s">
        <v>13</v>
      </c>
      <c r="AF26" s="89" t="s">
        <v>14</v>
      </c>
      <c r="AG26" s="90"/>
      <c r="AH26" s="159" t="s">
        <v>13</v>
      </c>
      <c r="AI26" s="89" t="s">
        <v>14</v>
      </c>
      <c r="AJ26" s="90"/>
      <c r="AK26" s="159" t="s">
        <v>13</v>
      </c>
      <c r="AL26" s="89" t="s">
        <v>14</v>
      </c>
      <c r="AM26" s="90"/>
      <c r="AN26" s="159" t="s">
        <v>13</v>
      </c>
      <c r="AO26" s="131" t="s">
        <v>7</v>
      </c>
      <c r="AP26" s="132"/>
      <c r="AQ26" s="159" t="s">
        <v>13</v>
      </c>
      <c r="AR26" s="131" t="s">
        <v>7</v>
      </c>
      <c r="AS26" s="132"/>
      <c r="AT26" s="159" t="s">
        <v>13</v>
      </c>
      <c r="AU26" s="131" t="s">
        <v>7</v>
      </c>
      <c r="AV26" s="132"/>
      <c r="AW26" s="127" t="s">
        <v>43</v>
      </c>
      <c r="AX26" s="85" t="s">
        <v>18</v>
      </c>
      <c r="AY26" s="129"/>
    </row>
    <row r="27" spans="2:54" s="61" customFormat="1" ht="14.1" customHeight="1">
      <c r="B27" s="248"/>
      <c r="C27" s="249"/>
      <c r="D27" s="249"/>
      <c r="E27" s="168"/>
      <c r="F27" s="171"/>
      <c r="G27" s="171"/>
      <c r="H27" s="171"/>
      <c r="I27" s="171"/>
      <c r="J27" s="171"/>
      <c r="K27" s="171"/>
      <c r="L27" s="171"/>
      <c r="M27" s="160"/>
      <c r="N27" s="14" t="s">
        <v>15</v>
      </c>
      <c r="O27" s="14" t="s">
        <v>16</v>
      </c>
      <c r="P27" s="160"/>
      <c r="Q27" s="14" t="s">
        <v>15</v>
      </c>
      <c r="R27" s="14" t="s">
        <v>16</v>
      </c>
      <c r="S27" s="160"/>
      <c r="T27" s="14" t="s">
        <v>15</v>
      </c>
      <c r="U27" s="14" t="s">
        <v>16</v>
      </c>
      <c r="V27" s="160"/>
      <c r="W27" s="14" t="s">
        <v>15</v>
      </c>
      <c r="X27" s="14" t="s">
        <v>16</v>
      </c>
      <c r="Y27" s="160"/>
      <c r="Z27" s="14" t="s">
        <v>15</v>
      </c>
      <c r="AA27" s="14" t="s">
        <v>16</v>
      </c>
      <c r="AB27" s="160"/>
      <c r="AC27" s="14" t="s">
        <v>15</v>
      </c>
      <c r="AD27" s="14" t="s">
        <v>16</v>
      </c>
      <c r="AE27" s="160"/>
      <c r="AF27" s="15" t="s">
        <v>15</v>
      </c>
      <c r="AG27" s="15" t="s">
        <v>16</v>
      </c>
      <c r="AH27" s="160"/>
      <c r="AI27" s="15" t="s">
        <v>15</v>
      </c>
      <c r="AJ27" s="15" t="s">
        <v>16</v>
      </c>
      <c r="AK27" s="160"/>
      <c r="AL27" s="15" t="s">
        <v>15</v>
      </c>
      <c r="AM27" s="15" t="s">
        <v>16</v>
      </c>
      <c r="AN27" s="160"/>
      <c r="AO27" s="16" t="s">
        <v>15</v>
      </c>
      <c r="AP27" s="16" t="s">
        <v>16</v>
      </c>
      <c r="AQ27" s="160"/>
      <c r="AR27" s="16" t="s">
        <v>15</v>
      </c>
      <c r="AS27" s="16" t="s">
        <v>16</v>
      </c>
      <c r="AT27" s="160"/>
      <c r="AU27" s="16" t="s">
        <v>15</v>
      </c>
      <c r="AV27" s="16" t="s">
        <v>16</v>
      </c>
      <c r="AW27" s="169"/>
      <c r="AX27" s="14" t="s">
        <v>15</v>
      </c>
      <c r="AY27" s="17" t="s">
        <v>16</v>
      </c>
    </row>
    <row r="28" spans="2:54" ht="14.1" hidden="1" customHeight="1">
      <c r="B28" s="229" t="s">
        <v>49</v>
      </c>
      <c r="C28" s="164" t="s">
        <v>45</v>
      </c>
      <c r="D28" s="165"/>
      <c r="E28" s="42"/>
      <c r="F28" s="7"/>
      <c r="G28" s="8"/>
      <c r="H28" s="32"/>
      <c r="I28" s="32"/>
      <c r="J28" s="8"/>
      <c r="K28" s="8"/>
      <c r="L28" s="8"/>
      <c r="M28" s="35" t="str">
        <f>IF(SUM(N28:O28)=0,"",SUM(N28:O28))</f>
        <v/>
      </c>
      <c r="N28" s="9"/>
      <c r="O28" s="9"/>
      <c r="P28" s="35" t="str">
        <f>IF(SUM(Q28:R28)=0,"",SUM(Q28:R28))</f>
        <v/>
      </c>
      <c r="Q28" s="9"/>
      <c r="R28" s="9"/>
      <c r="S28" s="35" t="str">
        <f>IF(SUM(T28:U28)=0,"",SUM(T28:U28))</f>
        <v/>
      </c>
      <c r="T28" s="9"/>
      <c r="U28" s="9"/>
      <c r="V28" s="35" t="str">
        <f>IF(SUM(W28:X28)=0,"",SUM(W28:X28))</f>
        <v/>
      </c>
      <c r="W28" s="9"/>
      <c r="X28" s="9"/>
      <c r="Y28" s="35" t="str">
        <f>IF(SUM(Z28:AA28)=0,"",SUM(Z28:AA28))</f>
        <v/>
      </c>
      <c r="Z28" s="9"/>
      <c r="AA28" s="9"/>
      <c r="AB28" s="35" t="str">
        <f>IF(SUM(AC28:AD28)=0,"",SUM(AC28:AD28))</f>
        <v/>
      </c>
      <c r="AC28" s="9"/>
      <c r="AD28" s="9"/>
      <c r="AE28" s="35" t="str">
        <f>IF(SUM(AF28:AG28)=0,"",SUM(AF28:AG28))</f>
        <v/>
      </c>
      <c r="AF28" s="10"/>
      <c r="AG28" s="10"/>
      <c r="AH28" s="35" t="str">
        <f>IF(SUM(AI28:AJ28)=0,"",SUM(AI28:AJ28))</f>
        <v/>
      </c>
      <c r="AI28" s="10"/>
      <c r="AJ28" s="10"/>
      <c r="AK28" s="35" t="str">
        <f>IF(SUM(AL28:AM28)=0,"",SUM(AL28:AM28))</f>
        <v/>
      </c>
      <c r="AL28" s="10"/>
      <c r="AM28" s="10"/>
      <c r="AN28" s="35" t="str">
        <f>IF(SUM(AO28:AP28)=0,"",SUM(AO28:AP28))</f>
        <v/>
      </c>
      <c r="AO28" s="10"/>
      <c r="AP28" s="10"/>
      <c r="AQ28" s="35" t="str">
        <f>IF(SUM(AR28:AS28)=0,"",SUM(AR28:AS28))</f>
        <v/>
      </c>
      <c r="AR28" s="10"/>
      <c r="AS28" s="10"/>
      <c r="AT28" s="35" t="str">
        <f>IF(SUM(AU28:AV28)=0,"",SUM(AU28:AV28))</f>
        <v/>
      </c>
      <c r="AU28" s="10"/>
      <c r="AV28" s="10"/>
      <c r="AW28" s="18">
        <f>SUM(M28,P28,S28,V28,Y28,AB28,AE28,AH28,AK28,AN28,AQ28,AT28)</f>
        <v>0</v>
      </c>
      <c r="AX28" s="18">
        <f t="shared" ref="AX28:AY28" si="120">SUM(N28,Q28,T28,W28,Z28,AC28,AF28,AI28,AL28,AO28,AR28,AU28)</f>
        <v>0</v>
      </c>
      <c r="AY28" s="19">
        <f t="shared" si="120"/>
        <v>0</v>
      </c>
    </row>
    <row r="29" spans="2:54" ht="14.1" customHeight="1">
      <c r="B29" s="230"/>
      <c r="C29" s="166"/>
      <c r="D29" s="113"/>
      <c r="E29" s="42" t="s">
        <v>125</v>
      </c>
      <c r="F29" s="7" t="s">
        <v>136</v>
      </c>
      <c r="G29" s="8"/>
      <c r="H29" s="42" t="s">
        <v>176</v>
      </c>
      <c r="I29" s="8" t="s">
        <v>177</v>
      </c>
      <c r="J29" s="8" t="s">
        <v>132</v>
      </c>
      <c r="K29" s="8" t="s">
        <v>133</v>
      </c>
      <c r="L29" s="8" t="s">
        <v>134</v>
      </c>
      <c r="M29" s="35">
        <f t="shared" ref="M29:M33" si="121">IF(SUM(N29:O29)=0,"",SUM(N29:O29))</f>
        <v>2</v>
      </c>
      <c r="N29" s="9">
        <v>2</v>
      </c>
      <c r="O29" s="9">
        <v>0</v>
      </c>
      <c r="P29" s="35" t="str">
        <f t="shared" ref="P29:P33" si="122">IF(SUM(Q29:R29)=0,"",SUM(Q29:R29))</f>
        <v/>
      </c>
      <c r="Q29" s="9"/>
      <c r="R29" s="9"/>
      <c r="S29" s="35" t="str">
        <f t="shared" ref="S29:S33" si="123">IF(SUM(T29:U29)=0,"",SUM(T29:U29))</f>
        <v/>
      </c>
      <c r="T29" s="9"/>
      <c r="U29" s="9"/>
      <c r="V29" s="35" t="str">
        <f t="shared" ref="V29:V33" si="124">IF(SUM(W29:X29)=0,"",SUM(W29:X29))</f>
        <v/>
      </c>
      <c r="W29" s="9"/>
      <c r="X29" s="9"/>
      <c r="Y29" s="35" t="str">
        <f t="shared" ref="Y29:Y33" si="125">IF(SUM(Z29:AA29)=0,"",SUM(Z29:AA29))</f>
        <v/>
      </c>
      <c r="Z29" s="9"/>
      <c r="AA29" s="9"/>
      <c r="AB29" s="35" t="str">
        <f t="shared" ref="AB29:AB33" si="126">IF(SUM(AC29:AD29)=0,"",SUM(AC29:AD29))</f>
        <v/>
      </c>
      <c r="AC29" s="9"/>
      <c r="AD29" s="9"/>
      <c r="AE29" s="35" t="str">
        <f t="shared" ref="AE29:AE33" si="127">IF(SUM(AF29:AG29)=0,"",SUM(AF29:AG29))</f>
        <v/>
      </c>
      <c r="AF29" s="10"/>
      <c r="AG29" s="10"/>
      <c r="AH29" s="35" t="str">
        <f t="shared" ref="AH29:AH33" si="128">IF(SUM(AI29:AJ29)=0,"",SUM(AI29:AJ29))</f>
        <v/>
      </c>
      <c r="AI29" s="10"/>
      <c r="AJ29" s="10"/>
      <c r="AK29" s="35" t="str">
        <f t="shared" ref="AK29:AK33" si="129">IF(SUM(AL29:AM29)=0,"",SUM(AL29:AM29))</f>
        <v/>
      </c>
      <c r="AL29" s="10"/>
      <c r="AM29" s="10"/>
      <c r="AN29" s="35" t="str">
        <f t="shared" ref="AN29:AN33" si="130">IF(SUM(AO29:AP29)=0,"",SUM(AO29:AP29))</f>
        <v/>
      </c>
      <c r="AO29" s="10"/>
      <c r="AP29" s="10"/>
      <c r="AQ29" s="35" t="str">
        <f t="shared" ref="AQ29:AQ33" si="131">IF(SUM(AR29:AS29)=0,"",SUM(AR29:AS29))</f>
        <v/>
      </c>
      <c r="AR29" s="10"/>
      <c r="AS29" s="10"/>
      <c r="AT29" s="35" t="str">
        <f t="shared" ref="AT29:AT33" si="132">IF(SUM(AU29:AV29)=0,"",SUM(AU29:AV29))</f>
        <v/>
      </c>
      <c r="AU29" s="10"/>
      <c r="AV29" s="10"/>
      <c r="AW29" s="18">
        <f t="shared" ref="AW29:AW33" si="133">SUM(M29,P29,S29,V29,Y29,AB29,AE29,AH29,AK29,AN29,AQ29,AT29)</f>
        <v>2</v>
      </c>
      <c r="AX29" s="18">
        <f t="shared" ref="AX29:AX33" si="134">SUM(N29,Q29,T29,W29,Z29,AC29,AF29,AI29,AL29,AO29,AR29,AU29)</f>
        <v>2</v>
      </c>
      <c r="AY29" s="19">
        <f t="shared" ref="AY29:AY33" si="135">SUM(O29,R29,U29,X29,AA29,AD29,AG29,AJ29,AM29,AP29,AS29,AV29)</f>
        <v>0</v>
      </c>
    </row>
    <row r="30" spans="2:54" ht="14.1" customHeight="1">
      <c r="B30" s="230"/>
      <c r="C30" s="166"/>
      <c r="D30" s="113"/>
      <c r="E30" s="42" t="s">
        <v>173</v>
      </c>
      <c r="F30" s="7" t="s">
        <v>137</v>
      </c>
      <c r="G30" s="8"/>
      <c r="H30" s="42" t="s">
        <v>178</v>
      </c>
      <c r="I30" s="8" t="s">
        <v>177</v>
      </c>
      <c r="J30" s="8" t="s">
        <v>132</v>
      </c>
      <c r="K30" s="8" t="s">
        <v>133</v>
      </c>
      <c r="L30" s="8" t="s">
        <v>134</v>
      </c>
      <c r="M30" s="35" t="str">
        <f t="shared" si="121"/>
        <v/>
      </c>
      <c r="N30" s="9"/>
      <c r="O30" s="9"/>
      <c r="P30" s="35">
        <f t="shared" si="122"/>
        <v>2</v>
      </c>
      <c r="Q30" s="9">
        <v>2</v>
      </c>
      <c r="R30" s="9">
        <v>0</v>
      </c>
      <c r="S30" s="35" t="str">
        <f t="shared" si="123"/>
        <v/>
      </c>
      <c r="T30" s="9"/>
      <c r="U30" s="9"/>
      <c r="V30" s="35" t="str">
        <f t="shared" si="124"/>
        <v/>
      </c>
      <c r="W30" s="9"/>
      <c r="X30" s="9"/>
      <c r="Y30" s="35" t="str">
        <f t="shared" si="125"/>
        <v/>
      </c>
      <c r="Z30" s="9"/>
      <c r="AA30" s="9"/>
      <c r="AB30" s="35" t="str">
        <f t="shared" si="126"/>
        <v/>
      </c>
      <c r="AC30" s="9"/>
      <c r="AD30" s="9"/>
      <c r="AE30" s="35" t="str">
        <f t="shared" si="127"/>
        <v/>
      </c>
      <c r="AF30" s="10"/>
      <c r="AG30" s="10"/>
      <c r="AH30" s="35" t="str">
        <f t="shared" si="128"/>
        <v/>
      </c>
      <c r="AI30" s="10"/>
      <c r="AJ30" s="10"/>
      <c r="AK30" s="35" t="str">
        <f t="shared" si="129"/>
        <v/>
      </c>
      <c r="AL30" s="10"/>
      <c r="AM30" s="10"/>
      <c r="AN30" s="35" t="str">
        <f t="shared" si="130"/>
        <v/>
      </c>
      <c r="AO30" s="10"/>
      <c r="AP30" s="10"/>
      <c r="AQ30" s="35" t="str">
        <f t="shared" si="131"/>
        <v/>
      </c>
      <c r="AR30" s="10"/>
      <c r="AS30" s="10"/>
      <c r="AT30" s="35" t="str">
        <f t="shared" si="132"/>
        <v/>
      </c>
      <c r="AU30" s="10"/>
      <c r="AV30" s="10"/>
      <c r="AW30" s="18">
        <f t="shared" si="133"/>
        <v>2</v>
      </c>
      <c r="AX30" s="18">
        <f t="shared" si="134"/>
        <v>2</v>
      </c>
      <c r="AY30" s="19">
        <f t="shared" si="135"/>
        <v>0</v>
      </c>
    </row>
    <row r="31" spans="2:54" ht="14.1" customHeight="1">
      <c r="B31" s="230"/>
      <c r="C31" s="166"/>
      <c r="D31" s="113"/>
      <c r="E31" s="42" t="s">
        <v>173</v>
      </c>
      <c r="F31" s="7" t="s">
        <v>138</v>
      </c>
      <c r="G31" s="8"/>
      <c r="H31" s="42" t="s">
        <v>179</v>
      </c>
      <c r="I31" s="8" t="s">
        <v>131</v>
      </c>
      <c r="J31" s="8" t="s">
        <v>132</v>
      </c>
      <c r="K31" s="8" t="s">
        <v>133</v>
      </c>
      <c r="L31" s="8" t="s">
        <v>134</v>
      </c>
      <c r="M31" s="35" t="str">
        <f t="shared" si="121"/>
        <v/>
      </c>
      <c r="N31" s="9"/>
      <c r="O31" s="9"/>
      <c r="P31" s="35" t="str">
        <f t="shared" si="122"/>
        <v/>
      </c>
      <c r="Q31" s="9"/>
      <c r="R31" s="9"/>
      <c r="S31" s="35">
        <f t="shared" si="123"/>
        <v>2</v>
      </c>
      <c r="T31" s="9">
        <v>2</v>
      </c>
      <c r="U31" s="9">
        <v>0</v>
      </c>
      <c r="V31" s="35" t="str">
        <f t="shared" si="124"/>
        <v/>
      </c>
      <c r="W31" s="9"/>
      <c r="X31" s="9"/>
      <c r="Y31" s="35" t="str">
        <f t="shared" si="125"/>
        <v/>
      </c>
      <c r="Z31" s="9"/>
      <c r="AA31" s="9"/>
      <c r="AB31" s="35" t="str">
        <f t="shared" si="126"/>
        <v/>
      </c>
      <c r="AC31" s="9"/>
      <c r="AD31" s="9"/>
      <c r="AE31" s="35" t="str">
        <f t="shared" si="127"/>
        <v/>
      </c>
      <c r="AF31" s="10"/>
      <c r="AG31" s="10"/>
      <c r="AH31" s="35" t="str">
        <f t="shared" si="128"/>
        <v/>
      </c>
      <c r="AI31" s="10"/>
      <c r="AJ31" s="10"/>
      <c r="AK31" s="35" t="str">
        <f t="shared" si="129"/>
        <v/>
      </c>
      <c r="AL31" s="10"/>
      <c r="AM31" s="10"/>
      <c r="AN31" s="35" t="str">
        <f t="shared" si="130"/>
        <v/>
      </c>
      <c r="AO31" s="10"/>
      <c r="AP31" s="10"/>
      <c r="AQ31" s="35" t="str">
        <f t="shared" si="131"/>
        <v/>
      </c>
      <c r="AR31" s="10"/>
      <c r="AS31" s="10"/>
      <c r="AT31" s="35" t="str">
        <f t="shared" si="132"/>
        <v/>
      </c>
      <c r="AU31" s="10"/>
      <c r="AV31" s="10"/>
      <c r="AW31" s="18">
        <f t="shared" si="133"/>
        <v>2</v>
      </c>
      <c r="AX31" s="18">
        <f t="shared" si="134"/>
        <v>2</v>
      </c>
      <c r="AY31" s="19">
        <f t="shared" si="135"/>
        <v>0</v>
      </c>
    </row>
    <row r="32" spans="2:54" ht="14.1" hidden="1" customHeight="1">
      <c r="B32" s="230"/>
      <c r="C32" s="166"/>
      <c r="D32" s="113"/>
      <c r="E32" s="42"/>
      <c r="F32" s="7"/>
      <c r="G32" s="8"/>
      <c r="H32" s="42"/>
      <c r="I32" s="8"/>
      <c r="J32" s="8"/>
      <c r="K32" s="8"/>
      <c r="L32" s="8"/>
      <c r="M32" s="35" t="str">
        <f t="shared" si="121"/>
        <v/>
      </c>
      <c r="N32" s="9"/>
      <c r="O32" s="9"/>
      <c r="P32" s="35" t="str">
        <f t="shared" si="122"/>
        <v/>
      </c>
      <c r="Q32" s="9"/>
      <c r="R32" s="9"/>
      <c r="S32" s="35" t="str">
        <f t="shared" si="123"/>
        <v/>
      </c>
      <c r="T32" s="9"/>
      <c r="U32" s="9"/>
      <c r="V32" s="35" t="str">
        <f t="shared" si="124"/>
        <v/>
      </c>
      <c r="W32" s="9"/>
      <c r="X32" s="9"/>
      <c r="Y32" s="35" t="str">
        <f t="shared" si="125"/>
        <v/>
      </c>
      <c r="Z32" s="9"/>
      <c r="AA32" s="9"/>
      <c r="AB32" s="35" t="str">
        <f t="shared" si="126"/>
        <v/>
      </c>
      <c r="AC32" s="9"/>
      <c r="AD32" s="9"/>
      <c r="AE32" s="35" t="str">
        <f t="shared" si="127"/>
        <v/>
      </c>
      <c r="AF32" s="10"/>
      <c r="AG32" s="10"/>
      <c r="AH32" s="35" t="str">
        <f t="shared" si="128"/>
        <v/>
      </c>
      <c r="AI32" s="10"/>
      <c r="AJ32" s="10"/>
      <c r="AK32" s="35" t="str">
        <f t="shared" si="129"/>
        <v/>
      </c>
      <c r="AL32" s="10"/>
      <c r="AM32" s="10"/>
      <c r="AN32" s="35" t="str">
        <f t="shared" si="130"/>
        <v/>
      </c>
      <c r="AO32" s="10"/>
      <c r="AP32" s="10"/>
      <c r="AQ32" s="35" t="str">
        <f t="shared" si="131"/>
        <v/>
      </c>
      <c r="AR32" s="10"/>
      <c r="AS32" s="10"/>
      <c r="AT32" s="35" t="str">
        <f t="shared" si="132"/>
        <v/>
      </c>
      <c r="AU32" s="10"/>
      <c r="AV32" s="10"/>
      <c r="AW32" s="18">
        <f t="shared" si="133"/>
        <v>0</v>
      </c>
      <c r="AX32" s="18">
        <f t="shared" si="134"/>
        <v>0</v>
      </c>
      <c r="AY32" s="19">
        <f t="shared" si="135"/>
        <v>0</v>
      </c>
    </row>
    <row r="33" spans="2:51" ht="14.1" hidden="1" customHeight="1">
      <c r="B33" s="230"/>
      <c r="C33" s="166"/>
      <c r="D33" s="113"/>
      <c r="E33" s="42"/>
      <c r="F33" s="7"/>
      <c r="G33" s="8"/>
      <c r="H33" s="42"/>
      <c r="I33" s="8"/>
      <c r="J33" s="8"/>
      <c r="K33" s="8"/>
      <c r="L33" s="8"/>
      <c r="M33" s="35" t="str">
        <f t="shared" si="121"/>
        <v/>
      </c>
      <c r="N33" s="9"/>
      <c r="O33" s="9"/>
      <c r="P33" s="35" t="str">
        <f t="shared" si="122"/>
        <v/>
      </c>
      <c r="Q33" s="9"/>
      <c r="R33" s="9"/>
      <c r="S33" s="35" t="str">
        <f t="shared" si="123"/>
        <v/>
      </c>
      <c r="T33" s="9"/>
      <c r="U33" s="9"/>
      <c r="V33" s="35" t="str">
        <f t="shared" si="124"/>
        <v/>
      </c>
      <c r="W33" s="9"/>
      <c r="X33" s="9"/>
      <c r="Y33" s="35" t="str">
        <f t="shared" si="125"/>
        <v/>
      </c>
      <c r="Z33" s="9"/>
      <c r="AA33" s="9"/>
      <c r="AB33" s="35" t="str">
        <f t="shared" si="126"/>
        <v/>
      </c>
      <c r="AC33" s="9"/>
      <c r="AD33" s="9"/>
      <c r="AE33" s="35" t="str">
        <f t="shared" si="127"/>
        <v/>
      </c>
      <c r="AF33" s="10"/>
      <c r="AG33" s="10"/>
      <c r="AH33" s="35" t="str">
        <f t="shared" si="128"/>
        <v/>
      </c>
      <c r="AI33" s="10"/>
      <c r="AJ33" s="10"/>
      <c r="AK33" s="35" t="str">
        <f t="shared" si="129"/>
        <v/>
      </c>
      <c r="AL33" s="10"/>
      <c r="AM33" s="10"/>
      <c r="AN33" s="35" t="str">
        <f t="shared" si="130"/>
        <v/>
      </c>
      <c r="AO33" s="10"/>
      <c r="AP33" s="10"/>
      <c r="AQ33" s="35" t="str">
        <f t="shared" si="131"/>
        <v/>
      </c>
      <c r="AR33" s="10"/>
      <c r="AS33" s="10"/>
      <c r="AT33" s="35" t="str">
        <f t="shared" si="132"/>
        <v/>
      </c>
      <c r="AU33" s="10"/>
      <c r="AV33" s="10"/>
      <c r="AW33" s="18">
        <f t="shared" si="133"/>
        <v>0</v>
      </c>
      <c r="AX33" s="18">
        <f t="shared" si="134"/>
        <v>0</v>
      </c>
      <c r="AY33" s="19">
        <f t="shared" si="135"/>
        <v>0</v>
      </c>
    </row>
    <row r="34" spans="2:51" ht="14.1" customHeight="1">
      <c r="B34" s="230"/>
      <c r="C34" s="167"/>
      <c r="D34" s="168"/>
      <c r="E34" s="161" t="s">
        <v>0</v>
      </c>
      <c r="F34" s="162"/>
      <c r="G34" s="162"/>
      <c r="H34" s="162"/>
      <c r="I34" s="162"/>
      <c r="J34" s="162"/>
      <c r="K34" s="162"/>
      <c r="L34" s="163"/>
      <c r="M34" s="33">
        <f>SUM(M28:M33)</f>
        <v>2</v>
      </c>
      <c r="N34" s="33">
        <f t="shared" ref="N34:AY34" si="136">SUM(N28:N33)</f>
        <v>2</v>
      </c>
      <c r="O34" s="33">
        <f t="shared" si="136"/>
        <v>0</v>
      </c>
      <c r="P34" s="33">
        <f t="shared" si="136"/>
        <v>2</v>
      </c>
      <c r="Q34" s="33">
        <f t="shared" si="136"/>
        <v>2</v>
      </c>
      <c r="R34" s="33">
        <f t="shared" si="136"/>
        <v>0</v>
      </c>
      <c r="S34" s="33">
        <f t="shared" si="136"/>
        <v>2</v>
      </c>
      <c r="T34" s="33">
        <f t="shared" si="136"/>
        <v>2</v>
      </c>
      <c r="U34" s="33">
        <f t="shared" si="136"/>
        <v>0</v>
      </c>
      <c r="V34" s="33">
        <f t="shared" si="136"/>
        <v>0</v>
      </c>
      <c r="W34" s="33">
        <f t="shared" si="136"/>
        <v>0</v>
      </c>
      <c r="X34" s="33">
        <f t="shared" si="136"/>
        <v>0</v>
      </c>
      <c r="Y34" s="33">
        <f t="shared" si="136"/>
        <v>0</v>
      </c>
      <c r="Z34" s="33">
        <f t="shared" si="136"/>
        <v>0</v>
      </c>
      <c r="AA34" s="33">
        <f t="shared" si="136"/>
        <v>0</v>
      </c>
      <c r="AB34" s="33">
        <f t="shared" si="136"/>
        <v>0</v>
      </c>
      <c r="AC34" s="33">
        <f t="shared" si="136"/>
        <v>0</v>
      </c>
      <c r="AD34" s="33">
        <f t="shared" si="136"/>
        <v>0</v>
      </c>
      <c r="AE34" s="33">
        <f t="shared" si="136"/>
        <v>0</v>
      </c>
      <c r="AF34" s="33">
        <f t="shared" si="136"/>
        <v>0</v>
      </c>
      <c r="AG34" s="33">
        <f t="shared" si="136"/>
        <v>0</v>
      </c>
      <c r="AH34" s="33">
        <f t="shared" si="136"/>
        <v>0</v>
      </c>
      <c r="AI34" s="33">
        <f t="shared" si="136"/>
        <v>0</v>
      </c>
      <c r="AJ34" s="33">
        <f t="shared" si="136"/>
        <v>0</v>
      </c>
      <c r="AK34" s="33">
        <f t="shared" si="136"/>
        <v>0</v>
      </c>
      <c r="AL34" s="33">
        <f t="shared" si="136"/>
        <v>0</v>
      </c>
      <c r="AM34" s="33">
        <f t="shared" si="136"/>
        <v>0</v>
      </c>
      <c r="AN34" s="33">
        <f t="shared" si="136"/>
        <v>0</v>
      </c>
      <c r="AO34" s="33">
        <f t="shared" si="136"/>
        <v>0</v>
      </c>
      <c r="AP34" s="33">
        <f t="shared" si="136"/>
        <v>0</v>
      </c>
      <c r="AQ34" s="33">
        <f t="shared" si="136"/>
        <v>0</v>
      </c>
      <c r="AR34" s="33">
        <f t="shared" si="136"/>
        <v>0</v>
      </c>
      <c r="AS34" s="33">
        <f t="shared" si="136"/>
        <v>0</v>
      </c>
      <c r="AT34" s="33">
        <f t="shared" si="136"/>
        <v>0</v>
      </c>
      <c r="AU34" s="33">
        <f t="shared" si="136"/>
        <v>0</v>
      </c>
      <c r="AV34" s="33">
        <f t="shared" si="136"/>
        <v>0</v>
      </c>
      <c r="AW34" s="33">
        <f t="shared" si="136"/>
        <v>6</v>
      </c>
      <c r="AX34" s="33">
        <f t="shared" si="136"/>
        <v>6</v>
      </c>
      <c r="AY34" s="34">
        <f t="shared" si="136"/>
        <v>0</v>
      </c>
    </row>
    <row r="35" spans="2:51" ht="14.1" customHeight="1">
      <c r="B35" s="230"/>
      <c r="C35" s="164" t="s">
        <v>46</v>
      </c>
      <c r="D35" s="165"/>
      <c r="E35" s="42" t="s">
        <v>175</v>
      </c>
      <c r="F35" s="7" t="s">
        <v>139</v>
      </c>
      <c r="G35" s="8"/>
      <c r="H35" s="8" t="s">
        <v>178</v>
      </c>
      <c r="I35" s="8" t="s">
        <v>180</v>
      </c>
      <c r="J35" s="8" t="s">
        <v>132</v>
      </c>
      <c r="K35" s="8" t="s">
        <v>184</v>
      </c>
      <c r="L35" s="8" t="s">
        <v>126</v>
      </c>
      <c r="M35" s="35">
        <f>IF(SUM(N35:O35)=0,"",SUM(N35:O35))</f>
        <v>2</v>
      </c>
      <c r="N35" s="9">
        <v>2</v>
      </c>
      <c r="O35" s="9">
        <v>0</v>
      </c>
      <c r="P35" s="35" t="str">
        <f>IF(SUM(Q35:R35)=0,"",SUM(Q35:R35))</f>
        <v/>
      </c>
      <c r="Q35" s="9"/>
      <c r="R35" s="9"/>
      <c r="S35" s="35" t="str">
        <f>IF(SUM(T35:U35)=0,"",SUM(T35:U35))</f>
        <v/>
      </c>
      <c r="T35" s="9"/>
      <c r="U35" s="9"/>
      <c r="V35" s="35" t="str">
        <f>IF(SUM(W35:X35)=0,"",SUM(W35:X35))</f>
        <v/>
      </c>
      <c r="W35" s="9"/>
      <c r="X35" s="9"/>
      <c r="Y35" s="35" t="str">
        <f>IF(SUM(Z35:AA35)=0,"",SUM(Z35:AA35))</f>
        <v/>
      </c>
      <c r="Z35" s="9"/>
      <c r="AA35" s="9"/>
      <c r="AB35" s="35" t="str">
        <f>IF(SUM(AC35:AD35)=0,"",SUM(AC35:AD35))</f>
        <v/>
      </c>
      <c r="AC35" s="9"/>
      <c r="AD35" s="9"/>
      <c r="AE35" s="35" t="str">
        <f>IF(SUM(AF35:AG35)=0,"",SUM(AF35:AG35))</f>
        <v/>
      </c>
      <c r="AF35" s="10"/>
      <c r="AG35" s="10"/>
      <c r="AH35" s="35" t="str">
        <f>IF(SUM(AI35:AJ35)=0,"",SUM(AI35:AJ35))</f>
        <v/>
      </c>
      <c r="AI35" s="10"/>
      <c r="AJ35" s="10"/>
      <c r="AK35" s="35" t="str">
        <f>IF(SUM(AL35:AM35)=0,"",SUM(AL35:AM35))</f>
        <v/>
      </c>
      <c r="AL35" s="10"/>
      <c r="AM35" s="10"/>
      <c r="AN35" s="35" t="str">
        <f>IF(SUM(AO35:AP35)=0,"",SUM(AO35:AP35))</f>
        <v/>
      </c>
      <c r="AO35" s="10"/>
      <c r="AP35" s="10"/>
      <c r="AQ35" s="35" t="str">
        <f>IF(SUM(AR35:AS35)=0,"",SUM(AR35:AS35))</f>
        <v/>
      </c>
      <c r="AR35" s="10"/>
      <c r="AS35" s="10"/>
      <c r="AT35" s="35" t="str">
        <f>IF(SUM(AU35:AV35)=0,"",SUM(AU35:AV35))</f>
        <v/>
      </c>
      <c r="AU35" s="10"/>
      <c r="AV35" s="10"/>
      <c r="AW35" s="18">
        <f>SUM(M35,P35,S35,V35,Y35,AB35,AE35,AH35,AK35,AN35,AQ35,AT35)</f>
        <v>2</v>
      </c>
      <c r="AX35" s="18">
        <f t="shared" ref="AX35" si="137">SUM(N35,Q35,T35,W35,Z35,AC35,AF35,AI35,AL35,AO35,AR35,AU35)</f>
        <v>2</v>
      </c>
      <c r="AY35" s="19">
        <f t="shared" ref="AY35" si="138">SUM(O35,R35,U35,X35,AA35,AD35,AG35,AJ35,AM35,AP35,AS35,AV35)</f>
        <v>0</v>
      </c>
    </row>
    <row r="36" spans="2:51" ht="14.1" customHeight="1">
      <c r="B36" s="230"/>
      <c r="C36" s="166"/>
      <c r="D36" s="113"/>
      <c r="E36" s="42" t="s">
        <v>175</v>
      </c>
      <c r="F36" s="7" t="s">
        <v>140</v>
      </c>
      <c r="G36" s="8"/>
      <c r="H36" s="8" t="s">
        <v>129</v>
      </c>
      <c r="I36" s="8" t="s">
        <v>177</v>
      </c>
      <c r="J36" s="8" t="s">
        <v>132</v>
      </c>
      <c r="K36" s="8" t="s">
        <v>184</v>
      </c>
      <c r="L36" s="8" t="s">
        <v>126</v>
      </c>
      <c r="M36" s="35">
        <f t="shared" ref="M36:M42" si="139">IF(SUM(N36:O36)=0,"",SUM(N36:O36))</f>
        <v>2</v>
      </c>
      <c r="N36" s="9">
        <v>2</v>
      </c>
      <c r="O36" s="9">
        <v>0</v>
      </c>
      <c r="P36" s="35" t="str">
        <f t="shared" ref="P36:P42" si="140">IF(SUM(Q36:R36)=0,"",SUM(Q36:R36))</f>
        <v/>
      </c>
      <c r="Q36" s="9"/>
      <c r="R36" s="9"/>
      <c r="S36" s="35" t="str">
        <f t="shared" ref="S36:S42" si="141">IF(SUM(T36:U36)=0,"",SUM(T36:U36))</f>
        <v/>
      </c>
      <c r="T36" s="9"/>
      <c r="U36" s="9"/>
      <c r="V36" s="35" t="str">
        <f t="shared" ref="V36:V42" si="142">IF(SUM(W36:X36)=0,"",SUM(W36:X36))</f>
        <v/>
      </c>
      <c r="W36" s="9"/>
      <c r="X36" s="9"/>
      <c r="Y36" s="35" t="str">
        <f t="shared" ref="Y36:Y42" si="143">IF(SUM(Z36:AA36)=0,"",SUM(Z36:AA36))</f>
        <v/>
      </c>
      <c r="Z36" s="9"/>
      <c r="AA36" s="9"/>
      <c r="AB36" s="35" t="str">
        <f t="shared" ref="AB36:AB42" si="144">IF(SUM(AC36:AD36)=0,"",SUM(AC36:AD36))</f>
        <v/>
      </c>
      <c r="AC36" s="9"/>
      <c r="AD36" s="9"/>
      <c r="AE36" s="35" t="str">
        <f t="shared" ref="AE36:AE42" si="145">IF(SUM(AF36:AG36)=0,"",SUM(AF36:AG36))</f>
        <v/>
      </c>
      <c r="AF36" s="10"/>
      <c r="AG36" s="10"/>
      <c r="AH36" s="35" t="str">
        <f t="shared" ref="AH36:AH42" si="146">IF(SUM(AI36:AJ36)=0,"",SUM(AI36:AJ36))</f>
        <v/>
      </c>
      <c r="AI36" s="10"/>
      <c r="AJ36" s="10"/>
      <c r="AK36" s="35" t="str">
        <f t="shared" ref="AK36:AK42" si="147">IF(SUM(AL36:AM36)=0,"",SUM(AL36:AM36))</f>
        <v/>
      </c>
      <c r="AL36" s="10"/>
      <c r="AM36" s="10"/>
      <c r="AN36" s="35" t="str">
        <f t="shared" ref="AN36:AN42" si="148">IF(SUM(AO36:AP36)=0,"",SUM(AO36:AP36))</f>
        <v/>
      </c>
      <c r="AO36" s="10"/>
      <c r="AP36" s="10"/>
      <c r="AQ36" s="35" t="str">
        <f t="shared" ref="AQ36:AQ42" si="149">IF(SUM(AR36:AS36)=0,"",SUM(AR36:AS36))</f>
        <v/>
      </c>
      <c r="AR36" s="10"/>
      <c r="AS36" s="10"/>
      <c r="AT36" s="35" t="str">
        <f t="shared" ref="AT36:AT42" si="150">IF(SUM(AU36:AV36)=0,"",SUM(AU36:AV36))</f>
        <v/>
      </c>
      <c r="AU36" s="10"/>
      <c r="AV36" s="10"/>
      <c r="AW36" s="18">
        <f t="shared" ref="AW36:AW42" si="151">SUM(M36,P36,S36,V36,Y36,AB36,AE36,AH36,AK36,AN36,AQ36,AT36)</f>
        <v>2</v>
      </c>
      <c r="AX36" s="18">
        <f t="shared" ref="AX36:AX42" si="152">SUM(N36,Q36,T36,W36,Z36,AC36,AF36,AI36,AL36,AO36,AR36,AU36)</f>
        <v>2</v>
      </c>
      <c r="AY36" s="19">
        <f t="shared" ref="AY36:AY42" si="153">SUM(O36,R36,U36,X36,AA36,AD36,AG36,AJ36,AM36,AP36,AS36,AV36)</f>
        <v>0</v>
      </c>
    </row>
    <row r="37" spans="2:51" ht="14.1" customHeight="1">
      <c r="B37" s="230"/>
      <c r="C37" s="166"/>
      <c r="D37" s="113"/>
      <c r="E37" s="42" t="s">
        <v>175</v>
      </c>
      <c r="F37" s="7" t="s">
        <v>141</v>
      </c>
      <c r="G37" s="8"/>
      <c r="H37" s="8" t="s">
        <v>178</v>
      </c>
      <c r="I37" s="8" t="s">
        <v>180</v>
      </c>
      <c r="J37" s="8" t="s">
        <v>132</v>
      </c>
      <c r="K37" s="8" t="s">
        <v>184</v>
      </c>
      <c r="L37" s="8" t="s">
        <v>126</v>
      </c>
      <c r="M37" s="35" t="str">
        <f>IF(SUM(N37:O37)=0,"",SUM(N37:O37))</f>
        <v/>
      </c>
      <c r="N37" s="9"/>
      <c r="O37" s="9"/>
      <c r="P37" s="35" t="str">
        <f>IF(SUM(Q37:R37)=0,"",SUM(Q37:R37))</f>
        <v/>
      </c>
      <c r="Q37" s="9"/>
      <c r="R37" s="9"/>
      <c r="S37" s="35" t="str">
        <f>IF(SUM(T37:U37)=0,"",SUM(T37:U37))</f>
        <v/>
      </c>
      <c r="T37" s="9"/>
      <c r="U37" s="9"/>
      <c r="V37" s="35">
        <f>IF(SUM(W37:X37)=0,"",SUM(W37:X37))</f>
        <v>2</v>
      </c>
      <c r="W37" s="9">
        <v>2</v>
      </c>
      <c r="X37" s="9">
        <v>0</v>
      </c>
      <c r="Y37" s="35" t="str">
        <f t="shared" si="143"/>
        <v/>
      </c>
      <c r="Z37" s="9"/>
      <c r="AA37" s="9"/>
      <c r="AB37" s="35" t="str">
        <f t="shared" si="144"/>
        <v/>
      </c>
      <c r="AC37" s="9"/>
      <c r="AD37" s="9"/>
      <c r="AE37" s="35" t="str">
        <f t="shared" si="145"/>
        <v/>
      </c>
      <c r="AF37" s="10"/>
      <c r="AG37" s="10"/>
      <c r="AH37" s="35" t="str">
        <f t="shared" si="146"/>
        <v/>
      </c>
      <c r="AI37" s="10"/>
      <c r="AJ37" s="10"/>
      <c r="AK37" s="35" t="str">
        <f t="shared" si="147"/>
        <v/>
      </c>
      <c r="AL37" s="10"/>
      <c r="AM37" s="10"/>
      <c r="AN37" s="35" t="str">
        <f t="shared" si="148"/>
        <v/>
      </c>
      <c r="AO37" s="10"/>
      <c r="AP37" s="10"/>
      <c r="AQ37" s="35" t="str">
        <f t="shared" si="149"/>
        <v/>
      </c>
      <c r="AR37" s="10"/>
      <c r="AS37" s="10"/>
      <c r="AT37" s="35" t="str">
        <f t="shared" si="150"/>
        <v/>
      </c>
      <c r="AU37" s="10"/>
      <c r="AV37" s="10"/>
      <c r="AW37" s="18">
        <f t="shared" si="151"/>
        <v>2</v>
      </c>
      <c r="AX37" s="18">
        <f t="shared" si="152"/>
        <v>2</v>
      </c>
      <c r="AY37" s="19">
        <f t="shared" si="153"/>
        <v>0</v>
      </c>
    </row>
    <row r="38" spans="2:51" ht="14.1" hidden="1" customHeight="1">
      <c r="B38" s="230"/>
      <c r="C38" s="166"/>
      <c r="D38" s="113"/>
      <c r="E38" s="42"/>
      <c r="F38" s="12"/>
      <c r="G38" s="8"/>
      <c r="H38" s="8"/>
      <c r="I38" s="8"/>
      <c r="J38" s="8"/>
      <c r="K38" s="8"/>
      <c r="L38" s="8"/>
      <c r="M38" s="35" t="str">
        <f t="shared" si="139"/>
        <v/>
      </c>
      <c r="N38" s="9"/>
      <c r="O38" s="9"/>
      <c r="P38" s="35" t="str">
        <f t="shared" si="140"/>
        <v/>
      </c>
      <c r="Q38" s="9"/>
      <c r="R38" s="9"/>
      <c r="S38" s="35" t="str">
        <f t="shared" si="141"/>
        <v/>
      </c>
      <c r="T38" s="9"/>
      <c r="U38" s="9"/>
      <c r="V38" s="35" t="str">
        <f t="shared" si="142"/>
        <v/>
      </c>
      <c r="W38" s="9"/>
      <c r="X38" s="9"/>
      <c r="Y38" s="35" t="str">
        <f t="shared" si="143"/>
        <v/>
      </c>
      <c r="Z38" s="9"/>
      <c r="AA38" s="9"/>
      <c r="AB38" s="35" t="str">
        <f t="shared" si="144"/>
        <v/>
      </c>
      <c r="AC38" s="9"/>
      <c r="AD38" s="9"/>
      <c r="AE38" s="35" t="str">
        <f t="shared" si="145"/>
        <v/>
      </c>
      <c r="AF38" s="10"/>
      <c r="AG38" s="10"/>
      <c r="AH38" s="35" t="str">
        <f t="shared" si="146"/>
        <v/>
      </c>
      <c r="AI38" s="10"/>
      <c r="AJ38" s="10"/>
      <c r="AK38" s="35" t="str">
        <f t="shared" si="147"/>
        <v/>
      </c>
      <c r="AL38" s="10"/>
      <c r="AM38" s="10"/>
      <c r="AN38" s="35" t="str">
        <f t="shared" si="148"/>
        <v/>
      </c>
      <c r="AO38" s="10"/>
      <c r="AP38" s="10"/>
      <c r="AQ38" s="35" t="str">
        <f t="shared" si="149"/>
        <v/>
      </c>
      <c r="AR38" s="10"/>
      <c r="AS38" s="10"/>
      <c r="AT38" s="35" t="str">
        <f t="shared" si="150"/>
        <v/>
      </c>
      <c r="AU38" s="10"/>
      <c r="AV38" s="10"/>
      <c r="AW38" s="18">
        <f t="shared" si="151"/>
        <v>0</v>
      </c>
      <c r="AX38" s="18">
        <f t="shared" si="152"/>
        <v>0</v>
      </c>
      <c r="AY38" s="19">
        <f t="shared" si="153"/>
        <v>0</v>
      </c>
    </row>
    <row r="39" spans="2:51" ht="14.1" hidden="1" customHeight="1">
      <c r="B39" s="230"/>
      <c r="C39" s="166"/>
      <c r="D39" s="113"/>
      <c r="E39" s="42"/>
      <c r="F39" s="12"/>
      <c r="G39" s="8"/>
      <c r="H39" s="8"/>
      <c r="I39" s="8"/>
      <c r="J39" s="8"/>
      <c r="K39" s="8"/>
      <c r="L39" s="8"/>
      <c r="M39" s="35" t="str">
        <f t="shared" ref="M39:M40" si="154">IF(SUM(N39:O39)=0,"",SUM(N39:O39))</f>
        <v/>
      </c>
      <c r="N39" s="9"/>
      <c r="O39" s="9"/>
      <c r="P39" s="35" t="str">
        <f t="shared" ref="P39:P40" si="155">IF(SUM(Q39:R39)=0,"",SUM(Q39:R39))</f>
        <v/>
      </c>
      <c r="Q39" s="9"/>
      <c r="R39" s="9"/>
      <c r="S39" s="35" t="str">
        <f t="shared" ref="S39:S40" si="156">IF(SUM(T39:U39)=0,"",SUM(T39:U39))</f>
        <v/>
      </c>
      <c r="T39" s="9"/>
      <c r="U39" s="9"/>
      <c r="V39" s="35" t="str">
        <f t="shared" ref="V39:V40" si="157">IF(SUM(W39:X39)=0,"",SUM(W39:X39))</f>
        <v/>
      </c>
      <c r="W39" s="9"/>
      <c r="X39" s="9"/>
      <c r="Y39" s="35" t="str">
        <f t="shared" ref="Y39:Y40" si="158">IF(SUM(Z39:AA39)=0,"",SUM(Z39:AA39))</f>
        <v/>
      </c>
      <c r="Z39" s="9"/>
      <c r="AA39" s="9"/>
      <c r="AB39" s="35" t="str">
        <f t="shared" ref="AB39:AB40" si="159">IF(SUM(AC39:AD39)=0,"",SUM(AC39:AD39))</f>
        <v/>
      </c>
      <c r="AC39" s="9"/>
      <c r="AD39" s="9"/>
      <c r="AE39" s="35" t="str">
        <f t="shared" ref="AE39:AE40" si="160">IF(SUM(AF39:AG39)=0,"",SUM(AF39:AG39))</f>
        <v/>
      </c>
      <c r="AF39" s="10"/>
      <c r="AG39" s="10"/>
      <c r="AH39" s="35" t="str">
        <f t="shared" ref="AH39:AH40" si="161">IF(SUM(AI39:AJ39)=0,"",SUM(AI39:AJ39))</f>
        <v/>
      </c>
      <c r="AI39" s="10"/>
      <c r="AJ39" s="10"/>
      <c r="AK39" s="35" t="str">
        <f t="shared" ref="AK39:AK40" si="162">IF(SUM(AL39:AM39)=0,"",SUM(AL39:AM39))</f>
        <v/>
      </c>
      <c r="AL39" s="10"/>
      <c r="AM39" s="10"/>
      <c r="AN39" s="35" t="str">
        <f t="shared" ref="AN39:AN40" si="163">IF(SUM(AO39:AP39)=0,"",SUM(AO39:AP39))</f>
        <v/>
      </c>
      <c r="AO39" s="10"/>
      <c r="AP39" s="10"/>
      <c r="AQ39" s="35" t="str">
        <f t="shared" ref="AQ39:AQ40" si="164">IF(SUM(AR39:AS39)=0,"",SUM(AR39:AS39))</f>
        <v/>
      </c>
      <c r="AR39" s="10"/>
      <c r="AS39" s="10"/>
      <c r="AT39" s="35" t="str">
        <f t="shared" ref="AT39:AT40" si="165">IF(SUM(AU39:AV39)=0,"",SUM(AU39:AV39))</f>
        <v/>
      </c>
      <c r="AU39" s="10"/>
      <c r="AV39" s="10"/>
      <c r="AW39" s="18">
        <f t="shared" ref="AW39:AW40" si="166">SUM(M39,P39,S39,V39,Y39,AB39,AE39,AH39,AK39,AN39,AQ39,AT39)</f>
        <v>0</v>
      </c>
      <c r="AX39" s="18">
        <f t="shared" ref="AX39:AX40" si="167">SUM(N39,Q39,T39,W39,Z39,AC39,AF39,AI39,AL39,AO39,AR39,AU39)</f>
        <v>0</v>
      </c>
      <c r="AY39" s="19">
        <f t="shared" ref="AY39:AY40" si="168">SUM(O39,R39,U39,X39,AA39,AD39,AG39,AJ39,AM39,AP39,AS39,AV39)</f>
        <v>0</v>
      </c>
    </row>
    <row r="40" spans="2:51" ht="14.1" hidden="1" customHeight="1">
      <c r="B40" s="230"/>
      <c r="C40" s="166"/>
      <c r="D40" s="113"/>
      <c r="E40" s="42"/>
      <c r="F40" s="12"/>
      <c r="G40" s="8"/>
      <c r="H40" s="8"/>
      <c r="I40" s="8"/>
      <c r="J40" s="8"/>
      <c r="K40" s="8"/>
      <c r="L40" s="8"/>
      <c r="M40" s="35" t="str">
        <f t="shared" si="154"/>
        <v/>
      </c>
      <c r="N40" s="9"/>
      <c r="O40" s="9"/>
      <c r="P40" s="35" t="str">
        <f t="shared" si="155"/>
        <v/>
      </c>
      <c r="Q40" s="9"/>
      <c r="R40" s="9"/>
      <c r="S40" s="35" t="str">
        <f t="shared" si="156"/>
        <v/>
      </c>
      <c r="T40" s="9"/>
      <c r="U40" s="9"/>
      <c r="V40" s="35" t="str">
        <f t="shared" si="157"/>
        <v/>
      </c>
      <c r="W40" s="9"/>
      <c r="X40" s="9"/>
      <c r="Y40" s="35" t="str">
        <f t="shared" si="158"/>
        <v/>
      </c>
      <c r="Z40" s="9"/>
      <c r="AA40" s="9"/>
      <c r="AB40" s="35" t="str">
        <f t="shared" si="159"/>
        <v/>
      </c>
      <c r="AC40" s="9"/>
      <c r="AD40" s="9"/>
      <c r="AE40" s="35" t="str">
        <f t="shared" si="160"/>
        <v/>
      </c>
      <c r="AF40" s="10"/>
      <c r="AG40" s="10"/>
      <c r="AH40" s="35" t="str">
        <f t="shared" si="161"/>
        <v/>
      </c>
      <c r="AI40" s="10"/>
      <c r="AJ40" s="10"/>
      <c r="AK40" s="35" t="str">
        <f t="shared" si="162"/>
        <v/>
      </c>
      <c r="AL40" s="10"/>
      <c r="AM40" s="10"/>
      <c r="AN40" s="35" t="str">
        <f t="shared" si="163"/>
        <v/>
      </c>
      <c r="AO40" s="10"/>
      <c r="AP40" s="10"/>
      <c r="AQ40" s="35" t="str">
        <f t="shared" si="164"/>
        <v/>
      </c>
      <c r="AR40" s="10"/>
      <c r="AS40" s="10"/>
      <c r="AT40" s="35" t="str">
        <f t="shared" si="165"/>
        <v/>
      </c>
      <c r="AU40" s="10"/>
      <c r="AV40" s="10"/>
      <c r="AW40" s="18">
        <f t="shared" si="166"/>
        <v>0</v>
      </c>
      <c r="AX40" s="18">
        <f t="shared" si="167"/>
        <v>0</v>
      </c>
      <c r="AY40" s="19">
        <f t="shared" si="168"/>
        <v>0</v>
      </c>
    </row>
    <row r="41" spans="2:51" ht="14.1" hidden="1" customHeight="1">
      <c r="B41" s="230"/>
      <c r="C41" s="166"/>
      <c r="D41" s="113"/>
      <c r="E41" s="42"/>
      <c r="F41" s="12"/>
      <c r="G41" s="8"/>
      <c r="H41" s="8"/>
      <c r="I41" s="8"/>
      <c r="J41" s="8"/>
      <c r="K41" s="8"/>
      <c r="L41" s="8"/>
      <c r="M41" s="35" t="str">
        <f t="shared" si="139"/>
        <v/>
      </c>
      <c r="N41" s="9"/>
      <c r="O41" s="9"/>
      <c r="P41" s="35" t="str">
        <f t="shared" si="140"/>
        <v/>
      </c>
      <c r="Q41" s="9"/>
      <c r="R41" s="9"/>
      <c r="S41" s="35" t="str">
        <f t="shared" si="141"/>
        <v/>
      </c>
      <c r="T41" s="9"/>
      <c r="U41" s="9"/>
      <c r="V41" s="35" t="str">
        <f t="shared" si="142"/>
        <v/>
      </c>
      <c r="W41" s="9"/>
      <c r="X41" s="9"/>
      <c r="Y41" s="35" t="str">
        <f t="shared" si="143"/>
        <v/>
      </c>
      <c r="Z41" s="9"/>
      <c r="AA41" s="9"/>
      <c r="AB41" s="35" t="str">
        <f t="shared" si="144"/>
        <v/>
      </c>
      <c r="AC41" s="9"/>
      <c r="AD41" s="9"/>
      <c r="AE41" s="35" t="str">
        <f t="shared" si="145"/>
        <v/>
      </c>
      <c r="AF41" s="10"/>
      <c r="AG41" s="10"/>
      <c r="AH41" s="35" t="str">
        <f t="shared" si="146"/>
        <v/>
      </c>
      <c r="AI41" s="10"/>
      <c r="AJ41" s="10"/>
      <c r="AK41" s="35" t="str">
        <f t="shared" si="147"/>
        <v/>
      </c>
      <c r="AL41" s="10"/>
      <c r="AM41" s="10"/>
      <c r="AN41" s="35" t="str">
        <f t="shared" si="148"/>
        <v/>
      </c>
      <c r="AO41" s="10"/>
      <c r="AP41" s="10"/>
      <c r="AQ41" s="35" t="str">
        <f t="shared" si="149"/>
        <v/>
      </c>
      <c r="AR41" s="10"/>
      <c r="AS41" s="10"/>
      <c r="AT41" s="35" t="str">
        <f t="shared" si="150"/>
        <v/>
      </c>
      <c r="AU41" s="10"/>
      <c r="AV41" s="10"/>
      <c r="AW41" s="18">
        <f t="shared" si="151"/>
        <v>0</v>
      </c>
      <c r="AX41" s="18">
        <f t="shared" si="152"/>
        <v>0</v>
      </c>
      <c r="AY41" s="19">
        <f t="shared" si="153"/>
        <v>0</v>
      </c>
    </row>
    <row r="42" spans="2:51" ht="14.1" hidden="1" customHeight="1">
      <c r="B42" s="230"/>
      <c r="C42" s="166"/>
      <c r="D42" s="113"/>
      <c r="E42" s="42"/>
      <c r="F42" s="12"/>
      <c r="G42" s="8"/>
      <c r="H42" s="8"/>
      <c r="I42" s="8"/>
      <c r="J42" s="8"/>
      <c r="K42" s="8"/>
      <c r="L42" s="8"/>
      <c r="M42" s="35" t="str">
        <f t="shared" si="139"/>
        <v/>
      </c>
      <c r="N42" s="9"/>
      <c r="O42" s="9"/>
      <c r="P42" s="35" t="str">
        <f t="shared" si="140"/>
        <v/>
      </c>
      <c r="Q42" s="9"/>
      <c r="R42" s="9"/>
      <c r="S42" s="35" t="str">
        <f t="shared" si="141"/>
        <v/>
      </c>
      <c r="T42" s="9"/>
      <c r="U42" s="9"/>
      <c r="V42" s="35" t="str">
        <f t="shared" si="142"/>
        <v/>
      </c>
      <c r="W42" s="9"/>
      <c r="X42" s="9"/>
      <c r="Y42" s="35" t="str">
        <f t="shared" si="143"/>
        <v/>
      </c>
      <c r="Z42" s="9"/>
      <c r="AA42" s="9"/>
      <c r="AB42" s="35" t="str">
        <f t="shared" si="144"/>
        <v/>
      </c>
      <c r="AC42" s="9"/>
      <c r="AD42" s="9"/>
      <c r="AE42" s="35" t="str">
        <f t="shared" si="145"/>
        <v/>
      </c>
      <c r="AF42" s="10"/>
      <c r="AG42" s="10"/>
      <c r="AH42" s="35" t="str">
        <f t="shared" si="146"/>
        <v/>
      </c>
      <c r="AI42" s="10"/>
      <c r="AJ42" s="10"/>
      <c r="AK42" s="35" t="str">
        <f t="shared" si="147"/>
        <v/>
      </c>
      <c r="AL42" s="10"/>
      <c r="AM42" s="10"/>
      <c r="AN42" s="35" t="str">
        <f t="shared" si="148"/>
        <v/>
      </c>
      <c r="AO42" s="10"/>
      <c r="AP42" s="10"/>
      <c r="AQ42" s="35" t="str">
        <f t="shared" si="149"/>
        <v/>
      </c>
      <c r="AR42" s="10"/>
      <c r="AS42" s="10"/>
      <c r="AT42" s="35" t="str">
        <f t="shared" si="150"/>
        <v/>
      </c>
      <c r="AU42" s="10"/>
      <c r="AV42" s="10"/>
      <c r="AW42" s="18">
        <f t="shared" si="151"/>
        <v>0</v>
      </c>
      <c r="AX42" s="18">
        <f t="shared" si="152"/>
        <v>0</v>
      </c>
      <c r="AY42" s="19">
        <f t="shared" si="153"/>
        <v>0</v>
      </c>
    </row>
    <row r="43" spans="2:51" ht="14.1" customHeight="1">
      <c r="B43" s="230"/>
      <c r="C43" s="167"/>
      <c r="D43" s="168"/>
      <c r="E43" s="161" t="s">
        <v>0</v>
      </c>
      <c r="F43" s="162"/>
      <c r="G43" s="162"/>
      <c r="H43" s="162"/>
      <c r="I43" s="162"/>
      <c r="J43" s="162"/>
      <c r="K43" s="162"/>
      <c r="L43" s="163"/>
      <c r="M43" s="33">
        <f>SUM(M35:M42)</f>
        <v>4</v>
      </c>
      <c r="N43" s="33">
        <f t="shared" ref="N43:AY43" si="169">SUM(N35:N42)</f>
        <v>4</v>
      </c>
      <c r="O43" s="33">
        <f t="shared" si="169"/>
        <v>0</v>
      </c>
      <c r="P43" s="33">
        <f t="shared" si="169"/>
        <v>0</v>
      </c>
      <c r="Q43" s="33">
        <f t="shared" si="169"/>
        <v>0</v>
      </c>
      <c r="R43" s="33">
        <f t="shared" si="169"/>
        <v>0</v>
      </c>
      <c r="S43" s="33">
        <f t="shared" si="169"/>
        <v>0</v>
      </c>
      <c r="T43" s="33">
        <f t="shared" si="169"/>
        <v>0</v>
      </c>
      <c r="U43" s="33">
        <f t="shared" si="169"/>
        <v>0</v>
      </c>
      <c r="V43" s="33">
        <f t="shared" si="169"/>
        <v>2</v>
      </c>
      <c r="W43" s="33">
        <f t="shared" si="169"/>
        <v>2</v>
      </c>
      <c r="X43" s="33">
        <f t="shared" si="169"/>
        <v>0</v>
      </c>
      <c r="Y43" s="33">
        <f t="shared" si="169"/>
        <v>0</v>
      </c>
      <c r="Z43" s="33">
        <f t="shared" si="169"/>
        <v>0</v>
      </c>
      <c r="AA43" s="33">
        <f t="shared" si="169"/>
        <v>0</v>
      </c>
      <c r="AB43" s="33">
        <f t="shared" si="169"/>
        <v>0</v>
      </c>
      <c r="AC43" s="33">
        <f t="shared" si="169"/>
        <v>0</v>
      </c>
      <c r="AD43" s="33">
        <f t="shared" si="169"/>
        <v>0</v>
      </c>
      <c r="AE43" s="33">
        <f t="shared" si="169"/>
        <v>0</v>
      </c>
      <c r="AF43" s="33">
        <f t="shared" si="169"/>
        <v>0</v>
      </c>
      <c r="AG43" s="33">
        <f t="shared" si="169"/>
        <v>0</v>
      </c>
      <c r="AH43" s="33">
        <f t="shared" si="169"/>
        <v>0</v>
      </c>
      <c r="AI43" s="33">
        <f t="shared" si="169"/>
        <v>0</v>
      </c>
      <c r="AJ43" s="33">
        <f t="shared" si="169"/>
        <v>0</v>
      </c>
      <c r="AK43" s="33">
        <f t="shared" si="169"/>
        <v>0</v>
      </c>
      <c r="AL43" s="33">
        <f t="shared" si="169"/>
        <v>0</v>
      </c>
      <c r="AM43" s="33">
        <f t="shared" si="169"/>
        <v>0</v>
      </c>
      <c r="AN43" s="33">
        <f t="shared" si="169"/>
        <v>0</v>
      </c>
      <c r="AO43" s="33">
        <f t="shared" si="169"/>
        <v>0</v>
      </c>
      <c r="AP43" s="33">
        <f t="shared" si="169"/>
        <v>0</v>
      </c>
      <c r="AQ43" s="33">
        <f t="shared" si="169"/>
        <v>0</v>
      </c>
      <c r="AR43" s="33">
        <f t="shared" si="169"/>
        <v>0</v>
      </c>
      <c r="AS43" s="33">
        <f t="shared" si="169"/>
        <v>0</v>
      </c>
      <c r="AT43" s="33">
        <f t="shared" si="169"/>
        <v>0</v>
      </c>
      <c r="AU43" s="33">
        <f t="shared" si="169"/>
        <v>0</v>
      </c>
      <c r="AV43" s="33">
        <f t="shared" si="169"/>
        <v>0</v>
      </c>
      <c r="AW43" s="33">
        <f t="shared" si="169"/>
        <v>6</v>
      </c>
      <c r="AX43" s="33">
        <f t="shared" si="169"/>
        <v>6</v>
      </c>
      <c r="AY43" s="34">
        <f t="shared" si="169"/>
        <v>0</v>
      </c>
    </row>
    <row r="44" spans="2:51" ht="14.1" customHeight="1">
      <c r="B44" s="230"/>
      <c r="C44" s="164" t="s">
        <v>47</v>
      </c>
      <c r="D44" s="165"/>
      <c r="E44" s="42" t="s">
        <v>175</v>
      </c>
      <c r="F44" s="7" t="s">
        <v>142</v>
      </c>
      <c r="G44" s="8"/>
      <c r="H44" s="8" t="s">
        <v>129</v>
      </c>
      <c r="I44" s="8" t="s">
        <v>177</v>
      </c>
      <c r="J44" s="8" t="s">
        <v>132</v>
      </c>
      <c r="K44" s="8" t="s">
        <v>184</v>
      </c>
      <c r="L44" s="8" t="s">
        <v>126</v>
      </c>
      <c r="M44" s="35" t="str">
        <f t="shared" ref="M44" si="170">IF(SUM(N44:O44)=0,"",SUM(N44:O44))</f>
        <v/>
      </c>
      <c r="N44" s="9"/>
      <c r="O44" s="9"/>
      <c r="P44" s="35" t="str">
        <f t="shared" ref="P44" si="171">IF(SUM(Q44:R44)=0,"",SUM(Q44:R44))</f>
        <v/>
      </c>
      <c r="Q44" s="9"/>
      <c r="R44" s="9"/>
      <c r="S44" s="35" t="str">
        <f t="shared" ref="S44" si="172">IF(SUM(T44:U44)=0,"",SUM(T44:U44))</f>
        <v/>
      </c>
      <c r="T44" s="9"/>
      <c r="U44" s="9"/>
      <c r="V44" s="35">
        <f t="shared" ref="V44" si="173">IF(SUM(W44:X44)=0,"",SUM(W44:X44))</f>
        <v>1</v>
      </c>
      <c r="W44" s="9">
        <v>0</v>
      </c>
      <c r="X44" s="9">
        <v>1</v>
      </c>
      <c r="Y44" s="35" t="str">
        <f t="shared" ref="Y44" si="174">IF(SUM(Z44:AA44)=0,"",SUM(Z44:AA44))</f>
        <v/>
      </c>
      <c r="Z44" s="9"/>
      <c r="AA44" s="9"/>
      <c r="AB44" s="35" t="str">
        <f t="shared" ref="AB44" si="175">IF(SUM(AC44:AD44)=0,"",SUM(AC44:AD44))</f>
        <v/>
      </c>
      <c r="AC44" s="9"/>
      <c r="AD44" s="9"/>
      <c r="AE44" s="35" t="str">
        <f>IF(SUM(AF44:AG44)=0,"",SUM(AF44:AG44))</f>
        <v/>
      </c>
      <c r="AF44" s="10"/>
      <c r="AG44" s="10"/>
      <c r="AH44" s="35" t="str">
        <f>IF(SUM(AI44:AJ44)=0,"",SUM(AI44:AJ44))</f>
        <v/>
      </c>
      <c r="AI44" s="10"/>
      <c r="AJ44" s="10"/>
      <c r="AK44" s="35" t="str">
        <f>IF(SUM(AL44:AM44)=0,"",SUM(AL44:AM44))</f>
        <v/>
      </c>
      <c r="AL44" s="10"/>
      <c r="AM44" s="10"/>
      <c r="AN44" s="35" t="str">
        <f>IF(SUM(AO44:AP44)=0,"",SUM(AO44:AP44))</f>
        <v/>
      </c>
      <c r="AO44" s="10"/>
      <c r="AP44" s="10"/>
      <c r="AQ44" s="35" t="str">
        <f>IF(SUM(AR44:AS44)=0,"",SUM(AR44:AS44))</f>
        <v/>
      </c>
      <c r="AR44" s="10"/>
      <c r="AS44" s="10"/>
      <c r="AT44" s="35" t="str">
        <f>IF(SUM(AU44:AV44)=0,"",SUM(AU44:AV44))</f>
        <v/>
      </c>
      <c r="AU44" s="10"/>
      <c r="AV44" s="10"/>
      <c r="AW44" s="18">
        <f>SUM(M44,P44,S44,V44,Y44,AB44,AE44,AH44,AK44,AN44,AQ44,AT44)</f>
        <v>1</v>
      </c>
      <c r="AX44" s="18">
        <f t="shared" ref="AX44" si="176">SUM(N44,Q44,T44,W44,Z44,AC44,AF44,AI44,AL44,AO44,AR44,AU44)</f>
        <v>0</v>
      </c>
      <c r="AY44" s="19">
        <f t="shared" ref="AY44" si="177">SUM(O44,R44,U44,X44,AA44,AD44,AG44,AJ44,AM44,AP44,AS44,AV44)</f>
        <v>1</v>
      </c>
    </row>
    <row r="45" spans="2:51" ht="14.1" hidden="1" customHeight="1">
      <c r="B45" s="230"/>
      <c r="C45" s="166"/>
      <c r="D45" s="113"/>
      <c r="E45" s="42"/>
      <c r="F45" s="7"/>
      <c r="G45" s="8"/>
      <c r="H45" s="8"/>
      <c r="I45" s="8"/>
      <c r="J45" s="8"/>
      <c r="K45" s="8"/>
      <c r="L45" s="42"/>
      <c r="M45" s="35" t="str">
        <f t="shared" ref="M45:M49" si="178">IF(SUM(N45:O45)=0,"",SUM(N45:O45))</f>
        <v/>
      </c>
      <c r="N45" s="9"/>
      <c r="O45" s="9"/>
      <c r="P45" s="35" t="str">
        <f t="shared" ref="P45:P49" si="179">IF(SUM(Q45:R45)=0,"",SUM(Q45:R45))</f>
        <v/>
      </c>
      <c r="Q45" s="9"/>
      <c r="R45" s="9"/>
      <c r="S45" s="35" t="str">
        <f t="shared" ref="S45:S49" si="180">IF(SUM(T45:U45)=0,"",SUM(T45:U45))</f>
        <v/>
      </c>
      <c r="T45" s="9"/>
      <c r="U45" s="9"/>
      <c r="V45" s="35" t="str">
        <f t="shared" ref="V45:V49" si="181">IF(SUM(W45:X45)=0,"",SUM(W45:X45))</f>
        <v/>
      </c>
      <c r="W45" s="9"/>
      <c r="X45" s="9"/>
      <c r="Y45" s="35" t="str">
        <f t="shared" ref="Y45:Y49" si="182">IF(SUM(Z45:AA45)=0,"",SUM(Z45:AA45))</f>
        <v/>
      </c>
      <c r="Z45" s="9"/>
      <c r="AA45" s="9"/>
      <c r="AB45" s="35" t="str">
        <f t="shared" ref="AB45:AB49" si="183">IF(SUM(AC45:AD45)=0,"",SUM(AC45:AD45))</f>
        <v/>
      </c>
      <c r="AC45" s="9"/>
      <c r="AD45" s="9"/>
      <c r="AE45" s="35" t="str">
        <f t="shared" ref="AE45:AE49" si="184">IF(SUM(AF45:AG45)=0,"",SUM(AF45:AG45))</f>
        <v/>
      </c>
      <c r="AF45" s="10"/>
      <c r="AG45" s="10"/>
      <c r="AH45" s="35" t="str">
        <f t="shared" ref="AH45:AH49" si="185">IF(SUM(AI45:AJ45)=0,"",SUM(AI45:AJ45))</f>
        <v/>
      </c>
      <c r="AI45" s="10"/>
      <c r="AJ45" s="10"/>
      <c r="AK45" s="35" t="str">
        <f t="shared" ref="AK45:AK49" si="186">IF(SUM(AL45:AM45)=0,"",SUM(AL45:AM45))</f>
        <v/>
      </c>
      <c r="AL45" s="10"/>
      <c r="AM45" s="10"/>
      <c r="AN45" s="35" t="str">
        <f t="shared" ref="AN45:AN49" si="187">IF(SUM(AO45:AP45)=0,"",SUM(AO45:AP45))</f>
        <v/>
      </c>
      <c r="AO45" s="10"/>
      <c r="AP45" s="10"/>
      <c r="AQ45" s="35" t="str">
        <f t="shared" ref="AQ45:AQ49" si="188">IF(SUM(AR45:AS45)=0,"",SUM(AR45:AS45))</f>
        <v/>
      </c>
      <c r="AR45" s="10"/>
      <c r="AS45" s="10"/>
      <c r="AT45" s="35" t="str">
        <f t="shared" ref="AT45:AT49" si="189">IF(SUM(AU45:AV45)=0,"",SUM(AU45:AV45))</f>
        <v/>
      </c>
      <c r="AU45" s="10"/>
      <c r="AV45" s="10"/>
      <c r="AW45" s="18">
        <f t="shared" ref="AW45:AW49" si="190">SUM(M45,P45,S45,V45,Y45,AB45,AE45,AH45,AK45,AN45,AQ45,AT45)</f>
        <v>0</v>
      </c>
      <c r="AX45" s="18">
        <f t="shared" ref="AX45:AX49" si="191">SUM(N45,Q45,T45,W45,Z45,AC45,AF45,AI45,AL45,AO45,AR45,AU45)</f>
        <v>0</v>
      </c>
      <c r="AY45" s="19">
        <f t="shared" ref="AY45:AY49" si="192">SUM(O45,R45,U45,X45,AA45,AD45,AG45,AJ45,AM45,AP45,AS45,AV45)</f>
        <v>0</v>
      </c>
    </row>
    <row r="46" spans="2:51" ht="14.1" hidden="1" customHeight="1">
      <c r="B46" s="230"/>
      <c r="C46" s="166"/>
      <c r="D46" s="113"/>
      <c r="E46" s="42"/>
      <c r="F46" s="12"/>
      <c r="G46" s="13"/>
      <c r="H46" s="8"/>
      <c r="I46" s="8"/>
      <c r="J46" s="8"/>
      <c r="K46" s="13"/>
      <c r="L46" s="42"/>
      <c r="M46" s="35" t="str">
        <f t="shared" si="178"/>
        <v/>
      </c>
      <c r="N46" s="9"/>
      <c r="O46" s="9"/>
      <c r="P46" s="35" t="str">
        <f t="shared" si="179"/>
        <v/>
      </c>
      <c r="Q46" s="9"/>
      <c r="R46" s="9"/>
      <c r="S46" s="35" t="str">
        <f t="shared" si="180"/>
        <v/>
      </c>
      <c r="T46" s="9"/>
      <c r="U46" s="9"/>
      <c r="V46" s="35" t="str">
        <f t="shared" si="181"/>
        <v/>
      </c>
      <c r="W46" s="9"/>
      <c r="X46" s="9"/>
      <c r="Y46" s="35" t="str">
        <f t="shared" si="182"/>
        <v/>
      </c>
      <c r="Z46" s="9"/>
      <c r="AA46" s="9"/>
      <c r="AB46" s="35" t="str">
        <f t="shared" si="183"/>
        <v/>
      </c>
      <c r="AC46" s="9"/>
      <c r="AD46" s="9"/>
      <c r="AE46" s="35" t="str">
        <f t="shared" si="184"/>
        <v/>
      </c>
      <c r="AF46" s="10"/>
      <c r="AG46" s="10"/>
      <c r="AH46" s="35" t="str">
        <f t="shared" si="185"/>
        <v/>
      </c>
      <c r="AI46" s="10"/>
      <c r="AJ46" s="10"/>
      <c r="AK46" s="35" t="str">
        <f t="shared" si="186"/>
        <v/>
      </c>
      <c r="AL46" s="10"/>
      <c r="AM46" s="10"/>
      <c r="AN46" s="35" t="str">
        <f t="shared" si="187"/>
        <v/>
      </c>
      <c r="AO46" s="10"/>
      <c r="AP46" s="10"/>
      <c r="AQ46" s="35" t="str">
        <f t="shared" si="188"/>
        <v/>
      </c>
      <c r="AR46" s="10"/>
      <c r="AS46" s="10"/>
      <c r="AT46" s="35" t="str">
        <f t="shared" si="189"/>
        <v/>
      </c>
      <c r="AU46" s="10"/>
      <c r="AV46" s="10"/>
      <c r="AW46" s="18">
        <f t="shared" si="190"/>
        <v>0</v>
      </c>
      <c r="AX46" s="18">
        <f t="shared" si="191"/>
        <v>0</v>
      </c>
      <c r="AY46" s="19">
        <f t="shared" si="192"/>
        <v>0</v>
      </c>
    </row>
    <row r="47" spans="2:51" ht="14.1" hidden="1" customHeight="1">
      <c r="B47" s="230"/>
      <c r="C47" s="166"/>
      <c r="D47" s="113"/>
      <c r="E47" s="42"/>
      <c r="F47" s="12"/>
      <c r="G47" s="13"/>
      <c r="H47" s="8"/>
      <c r="I47" s="8"/>
      <c r="J47" s="8"/>
      <c r="K47" s="13"/>
      <c r="L47" s="42"/>
      <c r="M47" s="35" t="str">
        <f t="shared" si="178"/>
        <v/>
      </c>
      <c r="N47" s="9"/>
      <c r="O47" s="9"/>
      <c r="P47" s="35" t="str">
        <f t="shared" si="179"/>
        <v/>
      </c>
      <c r="Q47" s="9"/>
      <c r="R47" s="9"/>
      <c r="S47" s="35" t="str">
        <f t="shared" si="180"/>
        <v/>
      </c>
      <c r="T47" s="9"/>
      <c r="U47" s="9"/>
      <c r="V47" s="35" t="str">
        <f t="shared" si="181"/>
        <v/>
      </c>
      <c r="W47" s="9"/>
      <c r="X47" s="9"/>
      <c r="Y47" s="35" t="str">
        <f t="shared" si="182"/>
        <v/>
      </c>
      <c r="Z47" s="9"/>
      <c r="AA47" s="9"/>
      <c r="AB47" s="35" t="str">
        <f t="shared" si="183"/>
        <v/>
      </c>
      <c r="AC47" s="9"/>
      <c r="AD47" s="9"/>
      <c r="AE47" s="35" t="str">
        <f t="shared" si="184"/>
        <v/>
      </c>
      <c r="AF47" s="10"/>
      <c r="AG47" s="10"/>
      <c r="AH47" s="35" t="str">
        <f t="shared" si="185"/>
        <v/>
      </c>
      <c r="AI47" s="10"/>
      <c r="AJ47" s="10"/>
      <c r="AK47" s="35" t="str">
        <f t="shared" si="186"/>
        <v/>
      </c>
      <c r="AL47" s="10"/>
      <c r="AM47" s="10"/>
      <c r="AN47" s="35" t="str">
        <f t="shared" si="187"/>
        <v/>
      </c>
      <c r="AO47" s="10"/>
      <c r="AP47" s="10"/>
      <c r="AQ47" s="35" t="str">
        <f t="shared" si="188"/>
        <v/>
      </c>
      <c r="AR47" s="10"/>
      <c r="AS47" s="10"/>
      <c r="AT47" s="35" t="str">
        <f t="shared" si="189"/>
        <v/>
      </c>
      <c r="AU47" s="10"/>
      <c r="AV47" s="10"/>
      <c r="AW47" s="18">
        <f t="shared" si="190"/>
        <v>0</v>
      </c>
      <c r="AX47" s="18">
        <f t="shared" si="191"/>
        <v>0</v>
      </c>
      <c r="AY47" s="19">
        <f t="shared" si="192"/>
        <v>0</v>
      </c>
    </row>
    <row r="48" spans="2:51" ht="14.1" hidden="1" customHeight="1">
      <c r="B48" s="230"/>
      <c r="C48" s="166"/>
      <c r="D48" s="113"/>
      <c r="E48" s="42"/>
      <c r="F48" s="12"/>
      <c r="G48" s="13"/>
      <c r="H48" s="8"/>
      <c r="I48" s="8"/>
      <c r="J48" s="8"/>
      <c r="K48" s="13"/>
      <c r="L48" s="42"/>
      <c r="M48" s="35" t="str">
        <f t="shared" ref="M48" si="193">IF(SUM(N48:O48)=0,"",SUM(N48:O48))</f>
        <v/>
      </c>
      <c r="N48" s="9"/>
      <c r="O48" s="9"/>
      <c r="P48" s="35" t="str">
        <f t="shared" ref="P48" si="194">IF(SUM(Q48:R48)=0,"",SUM(Q48:R48))</f>
        <v/>
      </c>
      <c r="Q48" s="9"/>
      <c r="R48" s="9"/>
      <c r="S48" s="35" t="str">
        <f t="shared" ref="S48" si="195">IF(SUM(T48:U48)=0,"",SUM(T48:U48))</f>
        <v/>
      </c>
      <c r="T48" s="9"/>
      <c r="U48" s="9"/>
      <c r="V48" s="35" t="str">
        <f t="shared" ref="V48" si="196">IF(SUM(W48:X48)=0,"",SUM(W48:X48))</f>
        <v/>
      </c>
      <c r="W48" s="9"/>
      <c r="X48" s="9"/>
      <c r="Y48" s="35" t="str">
        <f t="shared" ref="Y48" si="197">IF(SUM(Z48:AA48)=0,"",SUM(Z48:AA48))</f>
        <v/>
      </c>
      <c r="Z48" s="9"/>
      <c r="AA48" s="9"/>
      <c r="AB48" s="35" t="str">
        <f t="shared" ref="AB48" si="198">IF(SUM(AC48:AD48)=0,"",SUM(AC48:AD48))</f>
        <v/>
      </c>
      <c r="AC48" s="9"/>
      <c r="AD48" s="9"/>
      <c r="AE48" s="35" t="str">
        <f t="shared" ref="AE48" si="199">IF(SUM(AF48:AG48)=0,"",SUM(AF48:AG48))</f>
        <v/>
      </c>
      <c r="AF48" s="10"/>
      <c r="AG48" s="10"/>
      <c r="AH48" s="35" t="str">
        <f t="shared" ref="AH48" si="200">IF(SUM(AI48:AJ48)=0,"",SUM(AI48:AJ48))</f>
        <v/>
      </c>
      <c r="AI48" s="10"/>
      <c r="AJ48" s="10"/>
      <c r="AK48" s="35" t="str">
        <f t="shared" ref="AK48" si="201">IF(SUM(AL48:AM48)=0,"",SUM(AL48:AM48))</f>
        <v/>
      </c>
      <c r="AL48" s="10"/>
      <c r="AM48" s="10"/>
      <c r="AN48" s="35" t="str">
        <f t="shared" ref="AN48" si="202">IF(SUM(AO48:AP48)=0,"",SUM(AO48:AP48))</f>
        <v/>
      </c>
      <c r="AO48" s="10"/>
      <c r="AP48" s="10"/>
      <c r="AQ48" s="35" t="str">
        <f t="shared" ref="AQ48" si="203">IF(SUM(AR48:AS48)=0,"",SUM(AR48:AS48))</f>
        <v/>
      </c>
      <c r="AR48" s="10"/>
      <c r="AS48" s="10"/>
      <c r="AT48" s="35" t="str">
        <f t="shared" ref="AT48" si="204">IF(SUM(AU48:AV48)=0,"",SUM(AU48:AV48))</f>
        <v/>
      </c>
      <c r="AU48" s="10"/>
      <c r="AV48" s="10"/>
      <c r="AW48" s="18">
        <f t="shared" ref="AW48" si="205">SUM(M48,P48,S48,V48,Y48,AB48,AE48,AH48,AK48,AN48,AQ48,AT48)</f>
        <v>0</v>
      </c>
      <c r="AX48" s="18">
        <f t="shared" ref="AX48" si="206">SUM(N48,Q48,T48,W48,Z48,AC48,AF48,AI48,AL48,AO48,AR48,AU48)</f>
        <v>0</v>
      </c>
      <c r="AY48" s="19">
        <f t="shared" ref="AY48" si="207">SUM(O48,R48,U48,X48,AA48,AD48,AG48,AJ48,AM48,AP48,AS48,AV48)</f>
        <v>0</v>
      </c>
    </row>
    <row r="49" spans="2:51" ht="14.1" hidden="1" customHeight="1">
      <c r="B49" s="230"/>
      <c r="C49" s="166"/>
      <c r="D49" s="113"/>
      <c r="E49" s="42"/>
      <c r="F49" s="12"/>
      <c r="G49" s="13"/>
      <c r="H49" s="8"/>
      <c r="I49" s="8"/>
      <c r="J49" s="8"/>
      <c r="K49" s="13"/>
      <c r="L49" s="42"/>
      <c r="M49" s="35" t="str">
        <f t="shared" si="178"/>
        <v/>
      </c>
      <c r="N49" s="9"/>
      <c r="O49" s="9"/>
      <c r="P49" s="35" t="str">
        <f t="shared" si="179"/>
        <v/>
      </c>
      <c r="Q49" s="9"/>
      <c r="R49" s="9"/>
      <c r="S49" s="35" t="str">
        <f t="shared" si="180"/>
        <v/>
      </c>
      <c r="T49" s="9"/>
      <c r="U49" s="9"/>
      <c r="V49" s="35" t="str">
        <f t="shared" si="181"/>
        <v/>
      </c>
      <c r="W49" s="9"/>
      <c r="X49" s="9"/>
      <c r="Y49" s="35" t="str">
        <f t="shared" si="182"/>
        <v/>
      </c>
      <c r="Z49" s="9"/>
      <c r="AA49" s="9"/>
      <c r="AB49" s="35" t="str">
        <f t="shared" si="183"/>
        <v/>
      </c>
      <c r="AC49" s="9"/>
      <c r="AD49" s="9"/>
      <c r="AE49" s="35" t="str">
        <f t="shared" si="184"/>
        <v/>
      </c>
      <c r="AF49" s="10"/>
      <c r="AG49" s="10"/>
      <c r="AH49" s="35" t="str">
        <f t="shared" si="185"/>
        <v/>
      </c>
      <c r="AI49" s="10"/>
      <c r="AJ49" s="10"/>
      <c r="AK49" s="35" t="str">
        <f t="shared" si="186"/>
        <v/>
      </c>
      <c r="AL49" s="10"/>
      <c r="AM49" s="10"/>
      <c r="AN49" s="35" t="str">
        <f t="shared" si="187"/>
        <v/>
      </c>
      <c r="AO49" s="10"/>
      <c r="AP49" s="10"/>
      <c r="AQ49" s="35" t="str">
        <f t="shared" si="188"/>
        <v/>
      </c>
      <c r="AR49" s="10"/>
      <c r="AS49" s="10"/>
      <c r="AT49" s="35" t="str">
        <f t="shared" si="189"/>
        <v/>
      </c>
      <c r="AU49" s="10"/>
      <c r="AV49" s="10"/>
      <c r="AW49" s="18">
        <f t="shared" si="190"/>
        <v>0</v>
      </c>
      <c r="AX49" s="18">
        <f t="shared" si="191"/>
        <v>0</v>
      </c>
      <c r="AY49" s="19">
        <f t="shared" si="192"/>
        <v>0</v>
      </c>
    </row>
    <row r="50" spans="2:51" ht="14.1" customHeight="1">
      <c r="B50" s="230"/>
      <c r="C50" s="167"/>
      <c r="D50" s="168"/>
      <c r="E50" s="161" t="s">
        <v>0</v>
      </c>
      <c r="F50" s="162"/>
      <c r="G50" s="162"/>
      <c r="H50" s="162"/>
      <c r="I50" s="162"/>
      <c r="J50" s="162"/>
      <c r="K50" s="162"/>
      <c r="L50" s="163"/>
      <c r="M50" s="33">
        <f>SUM(M44:M49)</f>
        <v>0</v>
      </c>
      <c r="N50" s="33">
        <f t="shared" ref="N50:AV50" si="208">SUM(N44:N49)</f>
        <v>0</v>
      </c>
      <c r="O50" s="33">
        <f t="shared" si="208"/>
        <v>0</v>
      </c>
      <c r="P50" s="33">
        <f t="shared" si="208"/>
        <v>0</v>
      </c>
      <c r="Q50" s="33">
        <f t="shared" si="208"/>
        <v>0</v>
      </c>
      <c r="R50" s="33">
        <f t="shared" si="208"/>
        <v>0</v>
      </c>
      <c r="S50" s="33">
        <f t="shared" si="208"/>
        <v>0</v>
      </c>
      <c r="T50" s="33">
        <f t="shared" si="208"/>
        <v>0</v>
      </c>
      <c r="U50" s="33">
        <f t="shared" si="208"/>
        <v>0</v>
      </c>
      <c r="V50" s="33">
        <f t="shared" si="208"/>
        <v>1</v>
      </c>
      <c r="W50" s="33">
        <f t="shared" si="208"/>
        <v>0</v>
      </c>
      <c r="X50" s="33">
        <f t="shared" si="208"/>
        <v>1</v>
      </c>
      <c r="Y50" s="33">
        <f t="shared" si="208"/>
        <v>0</v>
      </c>
      <c r="Z50" s="33">
        <f t="shared" si="208"/>
        <v>0</v>
      </c>
      <c r="AA50" s="33">
        <f t="shared" si="208"/>
        <v>0</v>
      </c>
      <c r="AB50" s="33">
        <f t="shared" si="208"/>
        <v>0</v>
      </c>
      <c r="AC50" s="33">
        <f t="shared" si="208"/>
        <v>0</v>
      </c>
      <c r="AD50" s="33">
        <f t="shared" si="208"/>
        <v>0</v>
      </c>
      <c r="AE50" s="33">
        <f t="shared" si="208"/>
        <v>0</v>
      </c>
      <c r="AF50" s="33">
        <f t="shared" si="208"/>
        <v>0</v>
      </c>
      <c r="AG50" s="33">
        <f t="shared" si="208"/>
        <v>0</v>
      </c>
      <c r="AH50" s="33">
        <f t="shared" si="208"/>
        <v>0</v>
      </c>
      <c r="AI50" s="33">
        <f t="shared" si="208"/>
        <v>0</v>
      </c>
      <c r="AJ50" s="33">
        <f t="shared" si="208"/>
        <v>0</v>
      </c>
      <c r="AK50" s="33">
        <f t="shared" si="208"/>
        <v>0</v>
      </c>
      <c r="AL50" s="33">
        <f t="shared" si="208"/>
        <v>0</v>
      </c>
      <c r="AM50" s="33">
        <f t="shared" si="208"/>
        <v>0</v>
      </c>
      <c r="AN50" s="33">
        <f t="shared" si="208"/>
        <v>0</v>
      </c>
      <c r="AO50" s="33">
        <f t="shared" si="208"/>
        <v>0</v>
      </c>
      <c r="AP50" s="33">
        <f t="shared" si="208"/>
        <v>0</v>
      </c>
      <c r="AQ50" s="33">
        <f t="shared" si="208"/>
        <v>0</v>
      </c>
      <c r="AR50" s="33">
        <f t="shared" si="208"/>
        <v>0</v>
      </c>
      <c r="AS50" s="33">
        <f t="shared" si="208"/>
        <v>0</v>
      </c>
      <c r="AT50" s="33">
        <f t="shared" si="208"/>
        <v>0</v>
      </c>
      <c r="AU50" s="33">
        <f t="shared" si="208"/>
        <v>0</v>
      </c>
      <c r="AV50" s="33">
        <f t="shared" si="208"/>
        <v>0</v>
      </c>
      <c r="AW50" s="33">
        <f t="shared" ref="AW50" si="209">M50+P50+S50+V50+Y50+AB50+AE50+AH50+AK50+AN50+AQ50+AT50</f>
        <v>1</v>
      </c>
      <c r="AX50" s="33">
        <f t="shared" ref="AX50" si="210">N50+Q50+T50+W50+Z50+AC50+AF50+AI50+AL50+AO50+AR50+AU50</f>
        <v>0</v>
      </c>
      <c r="AY50" s="34">
        <f t="shared" ref="AY50" si="211">O50+R50+U50+X50+AA50+AD50+AG50+AJ50+AM50+AP50+AS50+AV50</f>
        <v>1</v>
      </c>
    </row>
    <row r="51" spans="2:51" ht="14.1" customHeight="1">
      <c r="B51" s="230"/>
      <c r="C51" s="164" t="s">
        <v>48</v>
      </c>
      <c r="D51" s="165"/>
      <c r="E51" s="42" t="s">
        <v>173</v>
      </c>
      <c r="F51" s="7" t="s">
        <v>143</v>
      </c>
      <c r="G51" s="42"/>
      <c r="H51" s="8" t="s">
        <v>181</v>
      </c>
      <c r="I51" s="8" t="s">
        <v>180</v>
      </c>
      <c r="J51" s="8" t="s">
        <v>132</v>
      </c>
      <c r="K51" s="8" t="s">
        <v>184</v>
      </c>
      <c r="L51" s="8" t="s">
        <v>126</v>
      </c>
      <c r="M51" s="35">
        <f>IF(SUM(N51:O51)=0,"",SUM(N51:O51))</f>
        <v>1</v>
      </c>
      <c r="N51" s="9">
        <v>1</v>
      </c>
      <c r="O51" s="9">
        <v>0</v>
      </c>
      <c r="P51" s="35" t="str">
        <f>IF(SUM(Q51:R51)=0,"",SUM(Q51:R51))</f>
        <v/>
      </c>
      <c r="Q51" s="9"/>
      <c r="R51" s="9"/>
      <c r="S51" s="35" t="str">
        <f>IF(SUM(T51:U51)=0,"",SUM(T51:U51))</f>
        <v/>
      </c>
      <c r="T51" s="9"/>
      <c r="U51" s="9"/>
      <c r="V51" s="35" t="str">
        <f>IF(SUM(W51:X51)=0,"",SUM(W51:X51))</f>
        <v/>
      </c>
      <c r="W51" s="9"/>
      <c r="X51" s="9"/>
      <c r="Y51" s="35" t="str">
        <f>IF(SUM(Z51:AA51)=0,"",SUM(Z51:AA51))</f>
        <v/>
      </c>
      <c r="Z51" s="9"/>
      <c r="AA51" s="9"/>
      <c r="AB51" s="35" t="str">
        <f>IF(SUM(AC51:AD51)=0,"",SUM(AC51:AD51))</f>
        <v/>
      </c>
      <c r="AC51" s="9"/>
      <c r="AD51" s="9"/>
      <c r="AE51" s="35" t="str">
        <f>IF(SUM(AF51:AG51)=0,"",SUM(AF51:AG51))</f>
        <v/>
      </c>
      <c r="AF51" s="10"/>
      <c r="AG51" s="10"/>
      <c r="AH51" s="35" t="str">
        <f>IF(SUM(AI51:AJ51)=0,"",SUM(AI51:AJ51))</f>
        <v/>
      </c>
      <c r="AI51" s="10"/>
      <c r="AJ51" s="10"/>
      <c r="AK51" s="35" t="str">
        <f>IF(SUM(AL51:AM51)=0,"",SUM(AL51:AM51))</f>
        <v/>
      </c>
      <c r="AL51" s="10"/>
      <c r="AM51" s="10"/>
      <c r="AN51" s="35" t="str">
        <f>IF(SUM(AO51:AP51)=0,"",SUM(AO51:AP51))</f>
        <v/>
      </c>
      <c r="AO51" s="10"/>
      <c r="AP51" s="10"/>
      <c r="AQ51" s="35" t="str">
        <f>IF(SUM(AR51:AS51)=0,"",SUM(AR51:AS51))</f>
        <v/>
      </c>
      <c r="AR51" s="10"/>
      <c r="AS51" s="10"/>
      <c r="AT51" s="35" t="str">
        <f>IF(SUM(AU51:AV51)=0,"",SUM(AU51:AV51))</f>
        <v/>
      </c>
      <c r="AU51" s="10"/>
      <c r="AV51" s="10"/>
      <c r="AW51" s="18">
        <f>SUM(M51,P51,S51,V51,Y51,AB51,AE51,AH51,AK51,AN51,AQ51,AT51)</f>
        <v>1</v>
      </c>
      <c r="AX51" s="18">
        <f t="shared" ref="AX51" si="212">SUM(N51,Q51,T51,W51,Z51,AC51,AF51,AI51,AL51,AO51,AR51,AU51)</f>
        <v>1</v>
      </c>
      <c r="AY51" s="19">
        <f t="shared" ref="AY51" si="213">SUM(O51,R51,U51,X51,AA51,AD51,AG51,AJ51,AM51,AP51,AS51,AV51)</f>
        <v>0</v>
      </c>
    </row>
    <row r="52" spans="2:51" ht="14.1" customHeight="1">
      <c r="B52" s="230"/>
      <c r="C52" s="166"/>
      <c r="D52" s="113"/>
      <c r="E52" s="42" t="s">
        <v>175</v>
      </c>
      <c r="F52" s="7" t="s">
        <v>144</v>
      </c>
      <c r="G52" s="42"/>
      <c r="H52" s="8" t="s">
        <v>181</v>
      </c>
      <c r="I52" s="8" t="s">
        <v>180</v>
      </c>
      <c r="J52" s="8" t="s">
        <v>132</v>
      </c>
      <c r="K52" s="8" t="s">
        <v>184</v>
      </c>
      <c r="L52" s="8" t="s">
        <v>126</v>
      </c>
      <c r="M52" s="35" t="str">
        <f t="shared" ref="M52:M56" si="214">IF(SUM(N52:O52)=0,"",SUM(N52:O52))</f>
        <v/>
      </c>
      <c r="N52" s="9"/>
      <c r="O52" s="9"/>
      <c r="P52" s="35">
        <f t="shared" ref="P52:P56" si="215">IF(SUM(Q52:R52)=0,"",SUM(Q52:R52))</f>
        <v>1</v>
      </c>
      <c r="Q52" s="9">
        <v>1</v>
      </c>
      <c r="R52" s="9">
        <v>0</v>
      </c>
      <c r="S52" s="35" t="str">
        <f t="shared" ref="S52:S56" si="216">IF(SUM(T52:U52)=0,"",SUM(T52:U52))</f>
        <v/>
      </c>
      <c r="T52" s="9"/>
      <c r="U52" s="9"/>
      <c r="V52" s="35" t="str">
        <f t="shared" ref="V52:V56" si="217">IF(SUM(W52:X52)=0,"",SUM(W52:X52))</f>
        <v/>
      </c>
      <c r="W52" s="9"/>
      <c r="X52" s="9"/>
      <c r="Y52" s="35" t="str">
        <f t="shared" ref="Y52:Y56" si="218">IF(SUM(Z52:AA52)=0,"",SUM(Z52:AA52))</f>
        <v/>
      </c>
      <c r="Z52" s="9"/>
      <c r="AA52" s="9"/>
      <c r="AB52" s="35" t="str">
        <f t="shared" ref="AB52:AB56" si="219">IF(SUM(AC52:AD52)=0,"",SUM(AC52:AD52))</f>
        <v/>
      </c>
      <c r="AC52" s="9"/>
      <c r="AD52" s="9"/>
      <c r="AE52" s="35" t="str">
        <f t="shared" ref="AE52:AE56" si="220">IF(SUM(AF52:AG52)=0,"",SUM(AF52:AG52))</f>
        <v/>
      </c>
      <c r="AF52" s="10"/>
      <c r="AG52" s="10"/>
      <c r="AH52" s="35" t="str">
        <f t="shared" ref="AH52:AH56" si="221">IF(SUM(AI52:AJ52)=0,"",SUM(AI52:AJ52))</f>
        <v/>
      </c>
      <c r="AI52" s="10"/>
      <c r="AJ52" s="10"/>
      <c r="AK52" s="35" t="str">
        <f t="shared" ref="AK52:AK56" si="222">IF(SUM(AL52:AM52)=0,"",SUM(AL52:AM52))</f>
        <v/>
      </c>
      <c r="AL52" s="10"/>
      <c r="AM52" s="10"/>
      <c r="AN52" s="35" t="str">
        <f t="shared" ref="AN52:AN56" si="223">IF(SUM(AO52:AP52)=0,"",SUM(AO52:AP52))</f>
        <v/>
      </c>
      <c r="AO52" s="10"/>
      <c r="AP52" s="10"/>
      <c r="AQ52" s="35" t="str">
        <f t="shared" ref="AQ52:AQ56" si="224">IF(SUM(AR52:AS52)=0,"",SUM(AR52:AS52))</f>
        <v/>
      </c>
      <c r="AR52" s="10"/>
      <c r="AS52" s="10"/>
      <c r="AT52" s="35" t="str">
        <f t="shared" ref="AT52:AT56" si="225">IF(SUM(AU52:AV52)=0,"",SUM(AU52:AV52))</f>
        <v/>
      </c>
      <c r="AU52" s="10"/>
      <c r="AV52" s="10"/>
      <c r="AW52" s="18">
        <f t="shared" ref="AW52:AW56" si="226">SUM(M52,P52,S52,V52,Y52,AB52,AE52,AH52,AK52,AN52,AQ52,AT52)</f>
        <v>1</v>
      </c>
      <c r="AX52" s="18">
        <f t="shared" ref="AX52:AX56" si="227">SUM(N52,Q52,T52,W52,Z52,AC52,AF52,AI52,AL52,AO52,AR52,AU52)</f>
        <v>1</v>
      </c>
      <c r="AY52" s="19">
        <f t="shared" ref="AY52:AY56" si="228">SUM(O52,R52,U52,X52,AA52,AD52,AG52,AJ52,AM52,AP52,AS52,AV52)</f>
        <v>0</v>
      </c>
    </row>
    <row r="53" spans="2:51" ht="14.1" customHeight="1">
      <c r="B53" s="230"/>
      <c r="C53" s="166"/>
      <c r="D53" s="113"/>
      <c r="E53" s="42" t="s">
        <v>175</v>
      </c>
      <c r="F53" s="7" t="s">
        <v>145</v>
      </c>
      <c r="G53" s="8"/>
      <c r="H53" s="8" t="s">
        <v>181</v>
      </c>
      <c r="I53" s="8" t="s">
        <v>180</v>
      </c>
      <c r="J53" s="8" t="s">
        <v>132</v>
      </c>
      <c r="K53" s="8" t="s">
        <v>184</v>
      </c>
      <c r="L53" s="8" t="s">
        <v>126</v>
      </c>
      <c r="M53" s="35" t="str">
        <f t="shared" si="214"/>
        <v/>
      </c>
      <c r="N53" s="9"/>
      <c r="O53" s="9"/>
      <c r="P53" s="35" t="str">
        <f t="shared" si="215"/>
        <v/>
      </c>
      <c r="Q53" s="9"/>
      <c r="R53" s="9"/>
      <c r="S53" s="35">
        <f t="shared" si="216"/>
        <v>1</v>
      </c>
      <c r="T53" s="9">
        <v>1</v>
      </c>
      <c r="U53" s="9">
        <v>0</v>
      </c>
      <c r="V53" s="35" t="str">
        <f t="shared" si="217"/>
        <v/>
      </c>
      <c r="W53" s="9"/>
      <c r="X53" s="9"/>
      <c r="Y53" s="35" t="str">
        <f t="shared" si="218"/>
        <v/>
      </c>
      <c r="Z53" s="9"/>
      <c r="AA53" s="9"/>
      <c r="AB53" s="35" t="str">
        <f t="shared" si="219"/>
        <v/>
      </c>
      <c r="AC53" s="9"/>
      <c r="AD53" s="9"/>
      <c r="AE53" s="35" t="str">
        <f t="shared" si="220"/>
        <v/>
      </c>
      <c r="AF53" s="10"/>
      <c r="AG53" s="10"/>
      <c r="AH53" s="35" t="str">
        <f t="shared" si="221"/>
        <v/>
      </c>
      <c r="AI53" s="10"/>
      <c r="AJ53" s="10"/>
      <c r="AK53" s="35" t="str">
        <f t="shared" si="222"/>
        <v/>
      </c>
      <c r="AL53" s="10"/>
      <c r="AM53" s="10"/>
      <c r="AN53" s="35" t="str">
        <f t="shared" si="223"/>
        <v/>
      </c>
      <c r="AO53" s="10"/>
      <c r="AP53" s="10"/>
      <c r="AQ53" s="35" t="str">
        <f t="shared" si="224"/>
        <v/>
      </c>
      <c r="AR53" s="10"/>
      <c r="AS53" s="10"/>
      <c r="AT53" s="35" t="str">
        <f t="shared" si="225"/>
        <v/>
      </c>
      <c r="AU53" s="10"/>
      <c r="AV53" s="10"/>
      <c r="AW53" s="18">
        <f t="shared" si="226"/>
        <v>1</v>
      </c>
      <c r="AX53" s="18">
        <f t="shared" si="227"/>
        <v>1</v>
      </c>
      <c r="AY53" s="19">
        <f t="shared" si="228"/>
        <v>0</v>
      </c>
    </row>
    <row r="54" spans="2:51" ht="14.1" customHeight="1">
      <c r="B54" s="230"/>
      <c r="C54" s="166"/>
      <c r="D54" s="113"/>
      <c r="E54" s="42" t="s">
        <v>175</v>
      </c>
      <c r="F54" s="7" t="s">
        <v>146</v>
      </c>
      <c r="G54" s="8"/>
      <c r="H54" s="8" t="s">
        <v>181</v>
      </c>
      <c r="I54" s="8" t="s">
        <v>180</v>
      </c>
      <c r="J54" s="8" t="s">
        <v>132</v>
      </c>
      <c r="K54" s="8" t="s">
        <v>184</v>
      </c>
      <c r="L54" s="8" t="s">
        <v>126</v>
      </c>
      <c r="M54" s="35" t="str">
        <f t="shared" si="214"/>
        <v/>
      </c>
      <c r="N54" s="9"/>
      <c r="O54" s="9"/>
      <c r="P54" s="35" t="str">
        <f t="shared" si="215"/>
        <v/>
      </c>
      <c r="Q54" s="9"/>
      <c r="R54" s="9"/>
      <c r="S54" s="35" t="str">
        <f t="shared" si="216"/>
        <v/>
      </c>
      <c r="T54" s="9"/>
      <c r="U54" s="9"/>
      <c r="V54" s="35">
        <f t="shared" si="217"/>
        <v>1</v>
      </c>
      <c r="W54" s="9">
        <v>1</v>
      </c>
      <c r="X54" s="9">
        <v>0</v>
      </c>
      <c r="Y54" s="35" t="str">
        <f t="shared" si="218"/>
        <v/>
      </c>
      <c r="Z54" s="9"/>
      <c r="AA54" s="9"/>
      <c r="AB54" s="35" t="str">
        <f t="shared" si="219"/>
        <v/>
      </c>
      <c r="AC54" s="9"/>
      <c r="AD54" s="9"/>
      <c r="AE54" s="35" t="str">
        <f t="shared" si="220"/>
        <v/>
      </c>
      <c r="AF54" s="10"/>
      <c r="AG54" s="10"/>
      <c r="AH54" s="35" t="str">
        <f t="shared" si="221"/>
        <v/>
      </c>
      <c r="AI54" s="10"/>
      <c r="AJ54" s="10"/>
      <c r="AK54" s="35" t="str">
        <f t="shared" si="222"/>
        <v/>
      </c>
      <c r="AL54" s="10"/>
      <c r="AM54" s="10"/>
      <c r="AN54" s="35" t="str">
        <f t="shared" si="223"/>
        <v/>
      </c>
      <c r="AO54" s="10"/>
      <c r="AP54" s="10"/>
      <c r="AQ54" s="35" t="str">
        <f t="shared" si="224"/>
        <v/>
      </c>
      <c r="AR54" s="10"/>
      <c r="AS54" s="10"/>
      <c r="AT54" s="35" t="str">
        <f t="shared" si="225"/>
        <v/>
      </c>
      <c r="AU54" s="10"/>
      <c r="AV54" s="10"/>
      <c r="AW54" s="18">
        <f t="shared" si="226"/>
        <v>1</v>
      </c>
      <c r="AX54" s="18">
        <f t="shared" si="227"/>
        <v>1</v>
      </c>
      <c r="AY54" s="19">
        <f t="shared" si="228"/>
        <v>0</v>
      </c>
    </row>
    <row r="55" spans="2:51" ht="14.1" hidden="1" customHeight="1">
      <c r="B55" s="230"/>
      <c r="C55" s="166"/>
      <c r="D55" s="113"/>
      <c r="E55" s="42"/>
      <c r="F55" s="7"/>
      <c r="G55" s="8"/>
      <c r="H55" s="8"/>
      <c r="I55" s="8"/>
      <c r="J55" s="8"/>
      <c r="K55" s="8"/>
      <c r="L55" s="42"/>
      <c r="M55" s="35" t="str">
        <f t="shared" si="214"/>
        <v/>
      </c>
      <c r="N55" s="9"/>
      <c r="O55" s="9"/>
      <c r="P55" s="35" t="str">
        <f t="shared" si="215"/>
        <v/>
      </c>
      <c r="Q55" s="9"/>
      <c r="R55" s="9"/>
      <c r="S55" s="35" t="str">
        <f t="shared" si="216"/>
        <v/>
      </c>
      <c r="T55" s="9"/>
      <c r="U55" s="9"/>
      <c r="V55" s="35" t="str">
        <f t="shared" si="217"/>
        <v/>
      </c>
      <c r="W55" s="9"/>
      <c r="X55" s="9"/>
      <c r="Y55" s="35" t="str">
        <f t="shared" si="218"/>
        <v/>
      </c>
      <c r="Z55" s="9"/>
      <c r="AA55" s="9"/>
      <c r="AB55" s="35" t="str">
        <f t="shared" si="219"/>
        <v/>
      </c>
      <c r="AC55" s="9"/>
      <c r="AD55" s="9"/>
      <c r="AE55" s="35" t="str">
        <f t="shared" si="220"/>
        <v/>
      </c>
      <c r="AF55" s="10"/>
      <c r="AG55" s="10"/>
      <c r="AH55" s="35" t="str">
        <f t="shared" si="221"/>
        <v/>
      </c>
      <c r="AI55" s="10"/>
      <c r="AJ55" s="10"/>
      <c r="AK55" s="35" t="str">
        <f t="shared" si="222"/>
        <v/>
      </c>
      <c r="AL55" s="10"/>
      <c r="AM55" s="10"/>
      <c r="AN55" s="35" t="str">
        <f t="shared" si="223"/>
        <v/>
      </c>
      <c r="AO55" s="10"/>
      <c r="AP55" s="10"/>
      <c r="AQ55" s="35" t="str">
        <f t="shared" si="224"/>
        <v/>
      </c>
      <c r="AR55" s="10"/>
      <c r="AS55" s="10"/>
      <c r="AT55" s="35" t="str">
        <f t="shared" si="225"/>
        <v/>
      </c>
      <c r="AU55" s="10"/>
      <c r="AV55" s="10"/>
      <c r="AW55" s="18">
        <f t="shared" si="226"/>
        <v>0</v>
      </c>
      <c r="AX55" s="18">
        <f t="shared" si="227"/>
        <v>0</v>
      </c>
      <c r="AY55" s="19">
        <f t="shared" si="228"/>
        <v>0</v>
      </c>
    </row>
    <row r="56" spans="2:51" ht="14.1" hidden="1" customHeight="1">
      <c r="B56" s="230"/>
      <c r="C56" s="166"/>
      <c r="D56" s="113"/>
      <c r="E56" s="42"/>
      <c r="F56" s="7"/>
      <c r="G56" s="8"/>
      <c r="H56" s="8"/>
      <c r="I56" s="8"/>
      <c r="J56" s="8"/>
      <c r="K56" s="8"/>
      <c r="L56" s="42"/>
      <c r="M56" s="35" t="str">
        <f t="shared" si="214"/>
        <v/>
      </c>
      <c r="N56" s="9"/>
      <c r="O56" s="9"/>
      <c r="P56" s="35" t="str">
        <f t="shared" si="215"/>
        <v/>
      </c>
      <c r="Q56" s="9"/>
      <c r="R56" s="9"/>
      <c r="S56" s="35" t="str">
        <f t="shared" si="216"/>
        <v/>
      </c>
      <c r="T56" s="9"/>
      <c r="U56" s="9"/>
      <c r="V56" s="35" t="str">
        <f t="shared" si="217"/>
        <v/>
      </c>
      <c r="W56" s="9"/>
      <c r="X56" s="9"/>
      <c r="Y56" s="35" t="str">
        <f t="shared" si="218"/>
        <v/>
      </c>
      <c r="Z56" s="9"/>
      <c r="AA56" s="9"/>
      <c r="AB56" s="35" t="str">
        <f t="shared" si="219"/>
        <v/>
      </c>
      <c r="AC56" s="9"/>
      <c r="AD56" s="9"/>
      <c r="AE56" s="35" t="str">
        <f t="shared" si="220"/>
        <v/>
      </c>
      <c r="AF56" s="10"/>
      <c r="AG56" s="10"/>
      <c r="AH56" s="35" t="str">
        <f t="shared" si="221"/>
        <v/>
      </c>
      <c r="AI56" s="10"/>
      <c r="AJ56" s="10"/>
      <c r="AK56" s="35" t="str">
        <f t="shared" si="222"/>
        <v/>
      </c>
      <c r="AL56" s="10"/>
      <c r="AM56" s="10"/>
      <c r="AN56" s="35" t="str">
        <f t="shared" si="223"/>
        <v/>
      </c>
      <c r="AO56" s="10"/>
      <c r="AP56" s="10"/>
      <c r="AQ56" s="35" t="str">
        <f t="shared" si="224"/>
        <v/>
      </c>
      <c r="AR56" s="10"/>
      <c r="AS56" s="10"/>
      <c r="AT56" s="35" t="str">
        <f t="shared" si="225"/>
        <v/>
      </c>
      <c r="AU56" s="10"/>
      <c r="AV56" s="10"/>
      <c r="AW56" s="18">
        <f t="shared" si="226"/>
        <v>0</v>
      </c>
      <c r="AX56" s="18">
        <f t="shared" si="227"/>
        <v>0</v>
      </c>
      <c r="AY56" s="19">
        <f t="shared" si="228"/>
        <v>0</v>
      </c>
    </row>
    <row r="57" spans="2:51" ht="14.1" customHeight="1">
      <c r="B57" s="230"/>
      <c r="C57" s="167"/>
      <c r="D57" s="168"/>
      <c r="E57" s="161" t="s">
        <v>8</v>
      </c>
      <c r="F57" s="162"/>
      <c r="G57" s="162"/>
      <c r="H57" s="162"/>
      <c r="I57" s="162"/>
      <c r="J57" s="162"/>
      <c r="K57" s="162"/>
      <c r="L57" s="163"/>
      <c r="M57" s="33">
        <f>SUM(M51:M56)</f>
        <v>1</v>
      </c>
      <c r="N57" s="33">
        <f t="shared" ref="N57:AY57" si="229">SUM(N51:N56)</f>
        <v>1</v>
      </c>
      <c r="O57" s="33">
        <f t="shared" si="229"/>
        <v>0</v>
      </c>
      <c r="P57" s="33">
        <f t="shared" si="229"/>
        <v>1</v>
      </c>
      <c r="Q57" s="33">
        <f t="shared" si="229"/>
        <v>1</v>
      </c>
      <c r="R57" s="33">
        <f t="shared" si="229"/>
        <v>0</v>
      </c>
      <c r="S57" s="33">
        <f t="shared" si="229"/>
        <v>1</v>
      </c>
      <c r="T57" s="33">
        <f t="shared" si="229"/>
        <v>1</v>
      </c>
      <c r="U57" s="33">
        <f t="shared" si="229"/>
        <v>0</v>
      </c>
      <c r="V57" s="33">
        <f t="shared" si="229"/>
        <v>1</v>
      </c>
      <c r="W57" s="33">
        <f t="shared" si="229"/>
        <v>1</v>
      </c>
      <c r="X57" s="33">
        <f t="shared" si="229"/>
        <v>0</v>
      </c>
      <c r="Y57" s="33">
        <f t="shared" si="229"/>
        <v>0</v>
      </c>
      <c r="Z57" s="33">
        <f t="shared" si="229"/>
        <v>0</v>
      </c>
      <c r="AA57" s="33">
        <f t="shared" si="229"/>
        <v>0</v>
      </c>
      <c r="AB57" s="33">
        <f t="shared" si="229"/>
        <v>0</v>
      </c>
      <c r="AC57" s="33">
        <f t="shared" si="229"/>
        <v>0</v>
      </c>
      <c r="AD57" s="33">
        <f t="shared" si="229"/>
        <v>0</v>
      </c>
      <c r="AE57" s="33">
        <f t="shared" si="229"/>
        <v>0</v>
      </c>
      <c r="AF57" s="33">
        <f t="shared" si="229"/>
        <v>0</v>
      </c>
      <c r="AG57" s="33">
        <f t="shared" si="229"/>
        <v>0</v>
      </c>
      <c r="AH57" s="33">
        <f t="shared" si="229"/>
        <v>0</v>
      </c>
      <c r="AI57" s="33">
        <f t="shared" si="229"/>
        <v>0</v>
      </c>
      <c r="AJ57" s="33">
        <f t="shared" si="229"/>
        <v>0</v>
      </c>
      <c r="AK57" s="33">
        <f t="shared" si="229"/>
        <v>0</v>
      </c>
      <c r="AL57" s="33">
        <f t="shared" si="229"/>
        <v>0</v>
      </c>
      <c r="AM57" s="33">
        <f t="shared" si="229"/>
        <v>0</v>
      </c>
      <c r="AN57" s="33">
        <f t="shared" si="229"/>
        <v>0</v>
      </c>
      <c r="AO57" s="33">
        <f t="shared" si="229"/>
        <v>0</v>
      </c>
      <c r="AP57" s="33">
        <f t="shared" si="229"/>
        <v>0</v>
      </c>
      <c r="AQ57" s="33">
        <f t="shared" si="229"/>
        <v>0</v>
      </c>
      <c r="AR57" s="33">
        <f t="shared" si="229"/>
        <v>0</v>
      </c>
      <c r="AS57" s="33">
        <f t="shared" si="229"/>
        <v>0</v>
      </c>
      <c r="AT57" s="33">
        <f t="shared" si="229"/>
        <v>0</v>
      </c>
      <c r="AU57" s="33">
        <f t="shared" si="229"/>
        <v>0</v>
      </c>
      <c r="AV57" s="33">
        <f t="shared" si="229"/>
        <v>0</v>
      </c>
      <c r="AW57" s="33">
        <f t="shared" si="229"/>
        <v>4</v>
      </c>
      <c r="AX57" s="33">
        <f t="shared" si="229"/>
        <v>4</v>
      </c>
      <c r="AY57" s="34">
        <f t="shared" si="229"/>
        <v>0</v>
      </c>
    </row>
    <row r="58" spans="2:51" ht="14.1" hidden="1" customHeight="1">
      <c r="B58" s="230"/>
      <c r="C58" s="164" t="s">
        <v>52</v>
      </c>
      <c r="D58" s="165"/>
      <c r="E58" s="42"/>
      <c r="F58" s="7"/>
      <c r="G58" s="8"/>
      <c r="H58" s="8"/>
      <c r="I58" s="8"/>
      <c r="J58" s="8"/>
      <c r="K58" s="8"/>
      <c r="L58" s="8"/>
      <c r="M58" s="35" t="str">
        <f>IF(SUM(N58:O58)=0,"",SUM(N58:O58))</f>
        <v/>
      </c>
      <c r="N58" s="9"/>
      <c r="O58" s="9"/>
      <c r="P58" s="35" t="str">
        <f>IF(SUM(Q58:R58)=0,"",SUM(Q58:R58))</f>
        <v/>
      </c>
      <c r="Q58" s="9"/>
      <c r="R58" s="9"/>
      <c r="S58" s="35" t="str">
        <f>IF(SUM(T58:U58)=0,"",SUM(T58:U58))</f>
        <v/>
      </c>
      <c r="T58" s="9"/>
      <c r="U58" s="9"/>
      <c r="V58" s="35" t="str">
        <f>IF(SUM(W58:X58)=0,"",SUM(W58:X58))</f>
        <v/>
      </c>
      <c r="W58" s="9"/>
      <c r="X58" s="9"/>
      <c r="Y58" s="35" t="str">
        <f>IF(SUM(Z58:AA58)=0,"",SUM(Z58:AA58))</f>
        <v/>
      </c>
      <c r="Z58" s="9"/>
      <c r="AA58" s="9"/>
      <c r="AB58" s="35" t="str">
        <f>IF(SUM(AC58:AD58)=0,"",SUM(AC58:AD58))</f>
        <v/>
      </c>
      <c r="AC58" s="9"/>
      <c r="AD58" s="9"/>
      <c r="AE58" s="35" t="str">
        <f>IF(SUM(AF58:AG58)=0,"",SUM(AF58:AG58))</f>
        <v/>
      </c>
      <c r="AF58" s="10"/>
      <c r="AG58" s="10"/>
      <c r="AH58" s="35" t="str">
        <f>IF(SUM(AI58:AJ58)=0,"",SUM(AI58:AJ58))</f>
        <v/>
      </c>
      <c r="AI58" s="10"/>
      <c r="AJ58" s="10"/>
      <c r="AK58" s="35" t="str">
        <f>IF(SUM(AL58:AM58)=0,"",SUM(AL58:AM58))</f>
        <v/>
      </c>
      <c r="AL58" s="10"/>
      <c r="AM58" s="10"/>
      <c r="AN58" s="35" t="str">
        <f>IF(SUM(AO58:AP58)=0,"",SUM(AO58:AP58))</f>
        <v/>
      </c>
      <c r="AO58" s="10"/>
      <c r="AP58" s="10"/>
      <c r="AQ58" s="35" t="str">
        <f>IF(SUM(AR58:AS58)=0,"",SUM(AR58:AS58))</f>
        <v/>
      </c>
      <c r="AR58" s="10"/>
      <c r="AS58" s="10"/>
      <c r="AT58" s="35" t="str">
        <f>IF(SUM(AU58:AV58)=0,"",SUM(AU58:AV58))</f>
        <v/>
      </c>
      <c r="AU58" s="10"/>
      <c r="AV58" s="10"/>
      <c r="AW58" s="18">
        <f>SUM(M58,P58,S58,V58,Y58,AB58,AE58,AH58,AK58,AN58,AQ58,AT58)</f>
        <v>0</v>
      </c>
      <c r="AX58" s="18">
        <f t="shared" ref="AX58" si="230">SUM(N58,Q58,T58,W58,Z58,AC58,AF58,AI58,AL58,AO58,AR58,AU58)</f>
        <v>0</v>
      </c>
      <c r="AY58" s="19">
        <f t="shared" ref="AY58" si="231">SUM(O58,R58,U58,X58,AA58,AD58,AG58,AJ58,AM58,AP58,AS58,AV58)</f>
        <v>0</v>
      </c>
    </row>
    <row r="59" spans="2:51" ht="14.1" hidden="1" customHeight="1">
      <c r="B59" s="230"/>
      <c r="C59" s="166"/>
      <c r="D59" s="113"/>
      <c r="E59" s="42"/>
      <c r="F59" s="7"/>
      <c r="G59" s="8"/>
      <c r="H59" s="8"/>
      <c r="I59" s="8"/>
      <c r="J59" s="8"/>
      <c r="K59" s="8"/>
      <c r="L59" s="42"/>
      <c r="M59" s="35" t="str">
        <f t="shared" ref="M59:M61" si="232">IF(SUM(N59:O59)=0,"",SUM(N59:O59))</f>
        <v/>
      </c>
      <c r="N59" s="9"/>
      <c r="O59" s="9"/>
      <c r="P59" s="35" t="str">
        <f t="shared" ref="P59:P61" si="233">IF(SUM(Q59:R59)=0,"",SUM(Q59:R59))</f>
        <v/>
      </c>
      <c r="Q59" s="9"/>
      <c r="R59" s="9"/>
      <c r="S59" s="35" t="str">
        <f t="shared" ref="S59:S61" si="234">IF(SUM(T59:U59)=0,"",SUM(T59:U59))</f>
        <v/>
      </c>
      <c r="T59" s="9"/>
      <c r="U59" s="9"/>
      <c r="V59" s="35" t="str">
        <f t="shared" ref="V59:V61" si="235">IF(SUM(W59:X59)=0,"",SUM(W59:X59))</f>
        <v/>
      </c>
      <c r="W59" s="9"/>
      <c r="X59" s="9"/>
      <c r="Y59" s="35" t="str">
        <f t="shared" ref="Y59:Y61" si="236">IF(SUM(Z59:AA59)=0,"",SUM(Z59:AA59))</f>
        <v/>
      </c>
      <c r="Z59" s="9"/>
      <c r="AA59" s="9"/>
      <c r="AB59" s="35" t="str">
        <f t="shared" ref="AB59:AB61" si="237">IF(SUM(AC59:AD59)=0,"",SUM(AC59:AD59))</f>
        <v/>
      </c>
      <c r="AC59" s="9"/>
      <c r="AD59" s="9"/>
      <c r="AE59" s="35" t="str">
        <f t="shared" ref="AE59:AE61" si="238">IF(SUM(AF59:AG59)=0,"",SUM(AF59:AG59))</f>
        <v/>
      </c>
      <c r="AF59" s="10"/>
      <c r="AG59" s="10"/>
      <c r="AH59" s="35" t="str">
        <f t="shared" ref="AH59:AH61" si="239">IF(SUM(AI59:AJ59)=0,"",SUM(AI59:AJ59))</f>
        <v/>
      </c>
      <c r="AI59" s="10"/>
      <c r="AJ59" s="10"/>
      <c r="AK59" s="35" t="str">
        <f t="shared" ref="AK59:AK61" si="240">IF(SUM(AL59:AM59)=0,"",SUM(AL59:AM59))</f>
        <v/>
      </c>
      <c r="AL59" s="10"/>
      <c r="AM59" s="10"/>
      <c r="AN59" s="35" t="str">
        <f t="shared" ref="AN59:AN61" si="241">IF(SUM(AO59:AP59)=0,"",SUM(AO59:AP59))</f>
        <v/>
      </c>
      <c r="AO59" s="10"/>
      <c r="AP59" s="10"/>
      <c r="AQ59" s="35" t="str">
        <f t="shared" ref="AQ59:AQ61" si="242">IF(SUM(AR59:AS59)=0,"",SUM(AR59:AS59))</f>
        <v/>
      </c>
      <c r="AR59" s="10"/>
      <c r="AS59" s="10"/>
      <c r="AT59" s="35" t="str">
        <f t="shared" ref="AT59:AT61" si="243">IF(SUM(AU59:AV59)=0,"",SUM(AU59:AV59))</f>
        <v/>
      </c>
      <c r="AU59" s="10"/>
      <c r="AV59" s="10"/>
      <c r="AW59" s="18">
        <f t="shared" ref="AW59:AW61" si="244">SUM(M59,P59,S59,V59,Y59,AB59,AE59,AH59,AK59,AN59,AQ59,AT59)</f>
        <v>0</v>
      </c>
      <c r="AX59" s="18">
        <f t="shared" ref="AX59:AX61" si="245">SUM(N59,Q59,T59,W59,Z59,AC59,AF59,AI59,AL59,AO59,AR59,AU59)</f>
        <v>0</v>
      </c>
      <c r="AY59" s="19">
        <f t="shared" ref="AY59:AY61" si="246">SUM(O59,R59,U59,X59,AA59,AD59,AG59,AJ59,AM59,AP59,AS59,AV59)</f>
        <v>0</v>
      </c>
    </row>
    <row r="60" spans="2:51" ht="14.1" hidden="1" customHeight="1">
      <c r="B60" s="230"/>
      <c r="C60" s="166"/>
      <c r="D60" s="113"/>
      <c r="E60" s="42"/>
      <c r="F60" s="7"/>
      <c r="G60" s="8"/>
      <c r="H60" s="8"/>
      <c r="I60" s="8"/>
      <c r="J60" s="8"/>
      <c r="K60" s="8"/>
      <c r="L60" s="42"/>
      <c r="M60" s="35" t="str">
        <f t="shared" si="232"/>
        <v/>
      </c>
      <c r="N60" s="9"/>
      <c r="O60" s="9"/>
      <c r="P60" s="35" t="str">
        <f t="shared" si="233"/>
        <v/>
      </c>
      <c r="Q60" s="9"/>
      <c r="R60" s="9"/>
      <c r="S60" s="35" t="str">
        <f t="shared" si="234"/>
        <v/>
      </c>
      <c r="T60" s="9"/>
      <c r="U60" s="9"/>
      <c r="V60" s="35" t="str">
        <f t="shared" si="235"/>
        <v/>
      </c>
      <c r="W60" s="9"/>
      <c r="X60" s="9"/>
      <c r="Y60" s="35" t="str">
        <f t="shared" si="236"/>
        <v/>
      </c>
      <c r="Z60" s="9"/>
      <c r="AA60" s="9"/>
      <c r="AB60" s="35" t="str">
        <f t="shared" si="237"/>
        <v/>
      </c>
      <c r="AC60" s="9"/>
      <c r="AD60" s="9"/>
      <c r="AE60" s="35" t="str">
        <f t="shared" si="238"/>
        <v/>
      </c>
      <c r="AF60" s="10"/>
      <c r="AG60" s="10"/>
      <c r="AH60" s="35" t="str">
        <f t="shared" si="239"/>
        <v/>
      </c>
      <c r="AI60" s="10"/>
      <c r="AJ60" s="10"/>
      <c r="AK60" s="35" t="str">
        <f t="shared" si="240"/>
        <v/>
      </c>
      <c r="AL60" s="10"/>
      <c r="AM60" s="10"/>
      <c r="AN60" s="35" t="str">
        <f t="shared" si="241"/>
        <v/>
      </c>
      <c r="AO60" s="10"/>
      <c r="AP60" s="10"/>
      <c r="AQ60" s="35" t="str">
        <f t="shared" si="242"/>
        <v/>
      </c>
      <c r="AR60" s="10"/>
      <c r="AS60" s="10"/>
      <c r="AT60" s="35" t="str">
        <f t="shared" si="243"/>
        <v/>
      </c>
      <c r="AU60" s="10"/>
      <c r="AV60" s="10"/>
      <c r="AW60" s="18">
        <f t="shared" si="244"/>
        <v>0</v>
      </c>
      <c r="AX60" s="18">
        <f t="shared" si="245"/>
        <v>0</v>
      </c>
      <c r="AY60" s="19">
        <f t="shared" si="246"/>
        <v>0</v>
      </c>
    </row>
    <row r="61" spans="2:51" ht="14.1" hidden="1" customHeight="1">
      <c r="B61" s="230"/>
      <c r="C61" s="166"/>
      <c r="D61" s="113"/>
      <c r="E61" s="42"/>
      <c r="F61" s="12"/>
      <c r="G61" s="13"/>
      <c r="H61" s="8"/>
      <c r="I61" s="8"/>
      <c r="J61" s="8"/>
      <c r="K61" s="13"/>
      <c r="L61" s="42"/>
      <c r="M61" s="35" t="str">
        <f t="shared" si="232"/>
        <v/>
      </c>
      <c r="N61" s="9"/>
      <c r="O61" s="9"/>
      <c r="P61" s="35" t="str">
        <f t="shared" si="233"/>
        <v/>
      </c>
      <c r="Q61" s="9"/>
      <c r="R61" s="9"/>
      <c r="S61" s="35" t="str">
        <f t="shared" si="234"/>
        <v/>
      </c>
      <c r="T61" s="9"/>
      <c r="U61" s="9"/>
      <c r="V61" s="35" t="str">
        <f t="shared" si="235"/>
        <v/>
      </c>
      <c r="W61" s="9"/>
      <c r="X61" s="9"/>
      <c r="Y61" s="35" t="str">
        <f t="shared" si="236"/>
        <v/>
      </c>
      <c r="Z61" s="9"/>
      <c r="AA61" s="9"/>
      <c r="AB61" s="35" t="str">
        <f t="shared" si="237"/>
        <v/>
      </c>
      <c r="AC61" s="9"/>
      <c r="AD61" s="9"/>
      <c r="AE61" s="35" t="str">
        <f t="shared" si="238"/>
        <v/>
      </c>
      <c r="AF61" s="10"/>
      <c r="AG61" s="10"/>
      <c r="AH61" s="35" t="str">
        <f t="shared" si="239"/>
        <v/>
      </c>
      <c r="AI61" s="10"/>
      <c r="AJ61" s="10"/>
      <c r="AK61" s="35" t="str">
        <f t="shared" si="240"/>
        <v/>
      </c>
      <c r="AL61" s="10"/>
      <c r="AM61" s="10"/>
      <c r="AN61" s="35" t="str">
        <f t="shared" si="241"/>
        <v/>
      </c>
      <c r="AO61" s="10"/>
      <c r="AP61" s="10"/>
      <c r="AQ61" s="35" t="str">
        <f t="shared" si="242"/>
        <v/>
      </c>
      <c r="AR61" s="10"/>
      <c r="AS61" s="10"/>
      <c r="AT61" s="35" t="str">
        <f t="shared" si="243"/>
        <v/>
      </c>
      <c r="AU61" s="10"/>
      <c r="AV61" s="10"/>
      <c r="AW61" s="18">
        <f t="shared" si="244"/>
        <v>0</v>
      </c>
      <c r="AX61" s="18">
        <f t="shared" si="245"/>
        <v>0</v>
      </c>
      <c r="AY61" s="19">
        <f t="shared" si="246"/>
        <v>0</v>
      </c>
    </row>
    <row r="62" spans="2:51" ht="14.1" hidden="1" customHeight="1">
      <c r="B62" s="231"/>
      <c r="C62" s="167"/>
      <c r="D62" s="168"/>
      <c r="E62" s="161" t="s">
        <v>0</v>
      </c>
      <c r="F62" s="162"/>
      <c r="G62" s="162"/>
      <c r="H62" s="162"/>
      <c r="I62" s="162"/>
      <c r="J62" s="162"/>
      <c r="K62" s="162"/>
      <c r="L62" s="163"/>
      <c r="M62" s="33">
        <f>SUM(M58:M61)</f>
        <v>0</v>
      </c>
      <c r="N62" s="33">
        <f t="shared" ref="N62:AV62" si="247">SUM(N58:N61)</f>
        <v>0</v>
      </c>
      <c r="O62" s="33">
        <f t="shared" si="247"/>
        <v>0</v>
      </c>
      <c r="P62" s="33">
        <f t="shared" si="247"/>
        <v>0</v>
      </c>
      <c r="Q62" s="33">
        <f t="shared" si="247"/>
        <v>0</v>
      </c>
      <c r="R62" s="33">
        <f t="shared" si="247"/>
        <v>0</v>
      </c>
      <c r="S62" s="33">
        <f t="shared" si="247"/>
        <v>0</v>
      </c>
      <c r="T62" s="33">
        <f t="shared" si="247"/>
        <v>0</v>
      </c>
      <c r="U62" s="33">
        <f t="shared" si="247"/>
        <v>0</v>
      </c>
      <c r="V62" s="33">
        <f t="shared" si="247"/>
        <v>0</v>
      </c>
      <c r="W62" s="33">
        <f t="shared" si="247"/>
        <v>0</v>
      </c>
      <c r="X62" s="33">
        <f t="shared" si="247"/>
        <v>0</v>
      </c>
      <c r="Y62" s="33">
        <f t="shared" si="247"/>
        <v>0</v>
      </c>
      <c r="Z62" s="33">
        <f t="shared" si="247"/>
        <v>0</v>
      </c>
      <c r="AA62" s="33">
        <f t="shared" si="247"/>
        <v>0</v>
      </c>
      <c r="AB62" s="33">
        <f t="shared" si="247"/>
        <v>0</v>
      </c>
      <c r="AC62" s="33">
        <f t="shared" si="247"/>
        <v>0</v>
      </c>
      <c r="AD62" s="33">
        <f t="shared" si="247"/>
        <v>0</v>
      </c>
      <c r="AE62" s="33">
        <f t="shared" si="247"/>
        <v>0</v>
      </c>
      <c r="AF62" s="33">
        <f t="shared" si="247"/>
        <v>0</v>
      </c>
      <c r="AG62" s="33">
        <f t="shared" si="247"/>
        <v>0</v>
      </c>
      <c r="AH62" s="33">
        <f t="shared" si="247"/>
        <v>0</v>
      </c>
      <c r="AI62" s="33">
        <f t="shared" si="247"/>
        <v>0</v>
      </c>
      <c r="AJ62" s="33">
        <f t="shared" si="247"/>
        <v>0</v>
      </c>
      <c r="AK62" s="33">
        <f t="shared" si="247"/>
        <v>0</v>
      </c>
      <c r="AL62" s="33">
        <f t="shared" si="247"/>
        <v>0</v>
      </c>
      <c r="AM62" s="33">
        <f t="shared" si="247"/>
        <v>0</v>
      </c>
      <c r="AN62" s="33">
        <f t="shared" si="247"/>
        <v>0</v>
      </c>
      <c r="AO62" s="33">
        <f t="shared" si="247"/>
        <v>0</v>
      </c>
      <c r="AP62" s="33">
        <f t="shared" si="247"/>
        <v>0</v>
      </c>
      <c r="AQ62" s="33">
        <f t="shared" si="247"/>
        <v>0</v>
      </c>
      <c r="AR62" s="33">
        <f t="shared" si="247"/>
        <v>0</v>
      </c>
      <c r="AS62" s="33">
        <f t="shared" si="247"/>
        <v>0</v>
      </c>
      <c r="AT62" s="33">
        <f t="shared" si="247"/>
        <v>0</v>
      </c>
      <c r="AU62" s="33">
        <f t="shared" si="247"/>
        <v>0</v>
      </c>
      <c r="AV62" s="33">
        <f t="shared" si="247"/>
        <v>0</v>
      </c>
      <c r="AW62" s="33">
        <f t="shared" ref="AW62" si="248">M62+P62+S62+V62+Y62+AB62+AE62+AH62+AK62+AN62+AQ62+AT62</f>
        <v>0</v>
      </c>
      <c r="AX62" s="33">
        <f t="shared" ref="AX62" si="249">N62+Q62+T62+W62+Z62+AC62+AF62+AI62+AL62+AO62+AR62+AU62</f>
        <v>0</v>
      </c>
      <c r="AY62" s="34">
        <f t="shared" ref="AY62" si="250">O62+R62+U62+X62+AA62+AD62+AG62+AJ62+AM62+AP62+AS62+AV62</f>
        <v>0</v>
      </c>
    </row>
    <row r="63" spans="2:51" ht="14.1" hidden="1" customHeight="1">
      <c r="B63" s="229" t="s">
        <v>51</v>
      </c>
      <c r="C63" s="164" t="s">
        <v>114</v>
      </c>
      <c r="D63" s="165"/>
      <c r="E63" s="42"/>
      <c r="F63" s="7"/>
      <c r="G63" s="8"/>
      <c r="H63" s="8"/>
      <c r="I63" s="8"/>
      <c r="J63" s="8"/>
      <c r="K63" s="8"/>
      <c r="L63" s="42"/>
      <c r="M63" s="35" t="str">
        <f>IF(SUM(N63:O63)=0,"",SUM(N63:O63))</f>
        <v/>
      </c>
      <c r="N63" s="11"/>
      <c r="O63" s="11"/>
      <c r="P63" s="35" t="str">
        <f>IF(SUM(Q63:R63)=0,"",SUM(Q63:R63))</f>
        <v/>
      </c>
      <c r="Q63" s="9"/>
      <c r="R63" s="9"/>
      <c r="S63" s="35" t="str">
        <f>IF(SUM(T63:U63)=0,"",SUM(T63:U63))</f>
        <v/>
      </c>
      <c r="T63" s="9"/>
      <c r="U63" s="9"/>
      <c r="V63" s="35" t="str">
        <f>IF(SUM(W63:X63)=0,"",SUM(W63:X63))</f>
        <v/>
      </c>
      <c r="W63" s="9"/>
      <c r="X63" s="9"/>
      <c r="Y63" s="35" t="str">
        <f>IF(SUM(Z63:AA63)=0,"",SUM(Z63:AA63))</f>
        <v/>
      </c>
      <c r="Z63" s="9"/>
      <c r="AA63" s="9"/>
      <c r="AB63" s="35" t="str">
        <f>IF(SUM(AC63:AD63)=0,"",SUM(AC63:AD63))</f>
        <v/>
      </c>
      <c r="AC63" s="9"/>
      <c r="AD63" s="9"/>
      <c r="AE63" s="35" t="str">
        <f>IF(SUM(AF63:AG63)=0,"",SUM(AF63:AG63))</f>
        <v/>
      </c>
      <c r="AF63" s="10"/>
      <c r="AG63" s="10"/>
      <c r="AH63" s="35" t="str">
        <f>IF(SUM(AI63:AJ63)=0,"",SUM(AI63:AJ63))</f>
        <v/>
      </c>
      <c r="AI63" s="10"/>
      <c r="AJ63" s="10"/>
      <c r="AK63" s="35" t="str">
        <f>IF(SUM(AL63:AM63)=0,"",SUM(AL63:AM63))</f>
        <v/>
      </c>
      <c r="AL63" s="10"/>
      <c r="AM63" s="10"/>
      <c r="AN63" s="35" t="str">
        <f>IF(SUM(AO63:AP63)=0,"",SUM(AO63:AP63))</f>
        <v/>
      </c>
      <c r="AO63" s="10"/>
      <c r="AP63" s="10"/>
      <c r="AQ63" s="35" t="str">
        <f>IF(SUM(AR63:AS63)=0,"",SUM(AR63:AS63))</f>
        <v/>
      </c>
      <c r="AR63" s="10"/>
      <c r="AS63" s="10"/>
      <c r="AT63" s="35" t="str">
        <f>IF(SUM(AU63:AV63)=0,"",SUM(AU63:AV63))</f>
        <v/>
      </c>
      <c r="AU63" s="10"/>
      <c r="AV63" s="10"/>
      <c r="AW63" s="18">
        <f>SUM(M63,P63,S63,V63,Y63,AB63,AE63,AH63,AK63,AN63,AQ63,AT63)</f>
        <v>0</v>
      </c>
      <c r="AX63" s="18">
        <f t="shared" ref="AX63" si="251">SUM(N63,Q63,T63,W63,Z63,AC63,AF63,AI63,AL63,AO63,AR63,AU63)</f>
        <v>0</v>
      </c>
      <c r="AY63" s="19">
        <f t="shared" ref="AY63" si="252">SUM(O63,R63,U63,X63,AA63,AD63,AG63,AJ63,AM63,AP63,AS63,AV63)</f>
        <v>0</v>
      </c>
    </row>
    <row r="64" spans="2:51" ht="14.1" hidden="1" customHeight="1">
      <c r="B64" s="230"/>
      <c r="C64" s="166"/>
      <c r="D64" s="113"/>
      <c r="E64" s="42"/>
      <c r="F64" s="7"/>
      <c r="G64" s="8"/>
      <c r="H64" s="8"/>
      <c r="I64" s="8"/>
      <c r="J64" s="8"/>
      <c r="K64" s="8"/>
      <c r="L64" s="42"/>
      <c r="M64" s="35" t="str">
        <f t="shared" ref="M64:M92" si="253">IF(SUM(N64:O64)=0,"",SUM(N64:O64))</f>
        <v/>
      </c>
      <c r="N64" s="11"/>
      <c r="O64" s="11"/>
      <c r="P64" s="35" t="str">
        <f t="shared" ref="P64:P92" si="254">IF(SUM(Q64:R64)=0,"",SUM(Q64:R64))</f>
        <v/>
      </c>
      <c r="Q64" s="9"/>
      <c r="R64" s="9"/>
      <c r="S64" s="35" t="str">
        <f t="shared" ref="S64:S92" si="255">IF(SUM(T64:U64)=0,"",SUM(T64:U64))</f>
        <v/>
      </c>
      <c r="T64" s="9"/>
      <c r="U64" s="9"/>
      <c r="V64" s="35" t="str">
        <f t="shared" ref="V64:V92" si="256">IF(SUM(W64:X64)=0,"",SUM(W64:X64))</f>
        <v/>
      </c>
      <c r="W64" s="9"/>
      <c r="X64" s="9"/>
      <c r="Y64" s="35" t="str">
        <f t="shared" ref="Y64:Y92" si="257">IF(SUM(Z64:AA64)=0,"",SUM(Z64:AA64))</f>
        <v/>
      </c>
      <c r="Z64" s="9"/>
      <c r="AA64" s="9"/>
      <c r="AB64" s="35" t="str">
        <f t="shared" ref="AB64:AB92" si="258">IF(SUM(AC64:AD64)=0,"",SUM(AC64:AD64))</f>
        <v/>
      </c>
      <c r="AC64" s="9"/>
      <c r="AD64" s="9"/>
      <c r="AE64" s="35" t="str">
        <f t="shared" ref="AE64:AE92" si="259">IF(SUM(AF64:AG64)=0,"",SUM(AF64:AG64))</f>
        <v/>
      </c>
      <c r="AF64" s="10"/>
      <c r="AG64" s="10"/>
      <c r="AH64" s="35" t="str">
        <f t="shared" ref="AH64:AH92" si="260">IF(SUM(AI64:AJ64)=0,"",SUM(AI64:AJ64))</f>
        <v/>
      </c>
      <c r="AI64" s="10"/>
      <c r="AJ64" s="10"/>
      <c r="AK64" s="35" t="str">
        <f t="shared" ref="AK64:AK92" si="261">IF(SUM(AL64:AM64)=0,"",SUM(AL64:AM64))</f>
        <v/>
      </c>
      <c r="AL64" s="10"/>
      <c r="AM64" s="10"/>
      <c r="AN64" s="35" t="str">
        <f t="shared" ref="AN64:AN92" si="262">IF(SUM(AO64:AP64)=0,"",SUM(AO64:AP64))</f>
        <v/>
      </c>
      <c r="AO64" s="10"/>
      <c r="AP64" s="10"/>
      <c r="AQ64" s="35" t="str">
        <f t="shared" ref="AQ64:AQ92" si="263">IF(SUM(AR64:AS64)=0,"",SUM(AR64:AS64))</f>
        <v/>
      </c>
      <c r="AR64" s="10"/>
      <c r="AS64" s="10"/>
      <c r="AT64" s="35" t="str">
        <f t="shared" ref="AT64:AT92" si="264">IF(SUM(AU64:AV64)=0,"",SUM(AU64:AV64))</f>
        <v/>
      </c>
      <c r="AU64" s="10"/>
      <c r="AV64" s="10"/>
      <c r="AW64" s="18">
        <f t="shared" ref="AW64:AW92" si="265">SUM(M64,P64,S64,V64,Y64,AB64,AE64,AH64,AK64,AN64,AQ64,AT64)</f>
        <v>0</v>
      </c>
      <c r="AX64" s="18">
        <f t="shared" ref="AX64:AX92" si="266">SUM(N64,Q64,T64,W64,Z64,AC64,AF64,AI64,AL64,AO64,AR64,AU64)</f>
        <v>0</v>
      </c>
      <c r="AY64" s="19">
        <f t="shared" ref="AY64:AY92" si="267">SUM(O64,R64,U64,X64,AA64,AD64,AG64,AJ64,AM64,AP64,AS64,AV64)</f>
        <v>0</v>
      </c>
    </row>
    <row r="65" spans="2:51" ht="14.1" hidden="1" customHeight="1">
      <c r="B65" s="230"/>
      <c r="C65" s="166"/>
      <c r="D65" s="113"/>
      <c r="E65" s="42"/>
      <c r="F65" s="7"/>
      <c r="G65" s="8"/>
      <c r="H65" s="8"/>
      <c r="I65" s="8"/>
      <c r="J65" s="8"/>
      <c r="K65" s="8"/>
      <c r="L65" s="42"/>
      <c r="M65" s="35" t="str">
        <f t="shared" si="253"/>
        <v/>
      </c>
      <c r="N65" s="11"/>
      <c r="O65" s="11"/>
      <c r="P65" s="35" t="str">
        <f t="shared" si="254"/>
        <v/>
      </c>
      <c r="Q65" s="9"/>
      <c r="R65" s="9"/>
      <c r="S65" s="35" t="str">
        <f t="shared" si="255"/>
        <v/>
      </c>
      <c r="T65" s="9"/>
      <c r="U65" s="9"/>
      <c r="V65" s="35" t="str">
        <f t="shared" si="256"/>
        <v/>
      </c>
      <c r="W65" s="9"/>
      <c r="X65" s="9"/>
      <c r="Y65" s="35" t="str">
        <f t="shared" si="257"/>
        <v/>
      </c>
      <c r="Z65" s="9"/>
      <c r="AA65" s="9"/>
      <c r="AB65" s="35" t="str">
        <f t="shared" si="258"/>
        <v/>
      </c>
      <c r="AC65" s="9"/>
      <c r="AD65" s="9"/>
      <c r="AE65" s="35" t="str">
        <f t="shared" si="259"/>
        <v/>
      </c>
      <c r="AF65" s="10"/>
      <c r="AG65" s="10"/>
      <c r="AH65" s="35" t="str">
        <f t="shared" si="260"/>
        <v/>
      </c>
      <c r="AI65" s="10"/>
      <c r="AJ65" s="10"/>
      <c r="AK65" s="35" t="str">
        <f t="shared" si="261"/>
        <v/>
      </c>
      <c r="AL65" s="10"/>
      <c r="AM65" s="10"/>
      <c r="AN65" s="35" t="str">
        <f t="shared" si="262"/>
        <v/>
      </c>
      <c r="AO65" s="10"/>
      <c r="AP65" s="10"/>
      <c r="AQ65" s="35" t="str">
        <f t="shared" si="263"/>
        <v/>
      </c>
      <c r="AR65" s="10"/>
      <c r="AS65" s="10"/>
      <c r="AT65" s="35" t="str">
        <f t="shared" si="264"/>
        <v/>
      </c>
      <c r="AU65" s="10"/>
      <c r="AV65" s="10"/>
      <c r="AW65" s="18">
        <f t="shared" si="265"/>
        <v>0</v>
      </c>
      <c r="AX65" s="18">
        <f t="shared" si="266"/>
        <v>0</v>
      </c>
      <c r="AY65" s="19">
        <f t="shared" si="267"/>
        <v>0</v>
      </c>
    </row>
    <row r="66" spans="2:51" ht="14.1" hidden="1" customHeight="1">
      <c r="B66" s="230"/>
      <c r="C66" s="166"/>
      <c r="D66" s="113"/>
      <c r="E66" s="42"/>
      <c r="F66" s="7"/>
      <c r="G66" s="8"/>
      <c r="H66" s="8"/>
      <c r="I66" s="8"/>
      <c r="J66" s="8"/>
      <c r="K66" s="8"/>
      <c r="L66" s="42"/>
      <c r="M66" s="35" t="str">
        <f t="shared" si="253"/>
        <v/>
      </c>
      <c r="N66" s="11"/>
      <c r="O66" s="11"/>
      <c r="P66" s="35" t="str">
        <f t="shared" si="254"/>
        <v/>
      </c>
      <c r="Q66" s="9"/>
      <c r="R66" s="9"/>
      <c r="S66" s="35" t="str">
        <f t="shared" si="255"/>
        <v/>
      </c>
      <c r="T66" s="9"/>
      <c r="U66" s="9"/>
      <c r="V66" s="35" t="str">
        <f t="shared" si="256"/>
        <v/>
      </c>
      <c r="W66" s="9"/>
      <c r="X66" s="9"/>
      <c r="Y66" s="35" t="str">
        <f t="shared" si="257"/>
        <v/>
      </c>
      <c r="Z66" s="9"/>
      <c r="AA66" s="9"/>
      <c r="AB66" s="35" t="str">
        <f t="shared" si="258"/>
        <v/>
      </c>
      <c r="AC66" s="9"/>
      <c r="AD66" s="9"/>
      <c r="AE66" s="35" t="str">
        <f t="shared" si="259"/>
        <v/>
      </c>
      <c r="AF66" s="10"/>
      <c r="AG66" s="10"/>
      <c r="AH66" s="35" t="str">
        <f t="shared" si="260"/>
        <v/>
      </c>
      <c r="AI66" s="10"/>
      <c r="AJ66" s="10"/>
      <c r="AK66" s="35" t="str">
        <f t="shared" si="261"/>
        <v/>
      </c>
      <c r="AL66" s="10"/>
      <c r="AM66" s="10"/>
      <c r="AN66" s="35" t="str">
        <f t="shared" si="262"/>
        <v/>
      </c>
      <c r="AO66" s="10"/>
      <c r="AP66" s="10"/>
      <c r="AQ66" s="35" t="str">
        <f t="shared" si="263"/>
        <v/>
      </c>
      <c r="AR66" s="10"/>
      <c r="AS66" s="10"/>
      <c r="AT66" s="35" t="str">
        <f t="shared" si="264"/>
        <v/>
      </c>
      <c r="AU66" s="10"/>
      <c r="AV66" s="10"/>
      <c r="AW66" s="18">
        <f t="shared" si="265"/>
        <v>0</v>
      </c>
      <c r="AX66" s="18">
        <f t="shared" si="266"/>
        <v>0</v>
      </c>
      <c r="AY66" s="19">
        <f t="shared" si="267"/>
        <v>0</v>
      </c>
    </row>
    <row r="67" spans="2:51" ht="14.1" hidden="1" customHeight="1">
      <c r="B67" s="230"/>
      <c r="C67" s="166"/>
      <c r="D67" s="113"/>
      <c r="E67" s="42"/>
      <c r="F67" s="7"/>
      <c r="G67" s="8"/>
      <c r="H67" s="8"/>
      <c r="I67" s="8"/>
      <c r="J67" s="8"/>
      <c r="K67" s="8"/>
      <c r="L67" s="42"/>
      <c r="M67" s="35" t="str">
        <f t="shared" ref="M67:M68" si="268">IF(SUM(N67:O67)=0,"",SUM(N67:O67))</f>
        <v/>
      </c>
      <c r="N67" s="11"/>
      <c r="O67" s="11"/>
      <c r="P67" s="35" t="str">
        <f t="shared" ref="P67:P68" si="269">IF(SUM(Q67:R67)=0,"",SUM(Q67:R67))</f>
        <v/>
      </c>
      <c r="Q67" s="9"/>
      <c r="R67" s="9"/>
      <c r="S67" s="35" t="str">
        <f t="shared" ref="S67:S68" si="270">IF(SUM(T67:U67)=0,"",SUM(T67:U67))</f>
        <v/>
      </c>
      <c r="T67" s="9"/>
      <c r="U67" s="9"/>
      <c r="V67" s="35" t="str">
        <f t="shared" ref="V67:V68" si="271">IF(SUM(W67:X67)=0,"",SUM(W67:X67))</f>
        <v/>
      </c>
      <c r="W67" s="9"/>
      <c r="X67" s="9"/>
      <c r="Y67" s="35" t="str">
        <f t="shared" ref="Y67:Y68" si="272">IF(SUM(Z67:AA67)=0,"",SUM(Z67:AA67))</f>
        <v/>
      </c>
      <c r="Z67" s="9"/>
      <c r="AA67" s="9"/>
      <c r="AB67" s="35" t="str">
        <f t="shared" ref="AB67:AB68" si="273">IF(SUM(AC67:AD67)=0,"",SUM(AC67:AD67))</f>
        <v/>
      </c>
      <c r="AC67" s="9"/>
      <c r="AD67" s="9"/>
      <c r="AE67" s="35" t="str">
        <f t="shared" ref="AE67:AE68" si="274">IF(SUM(AF67:AG67)=0,"",SUM(AF67:AG67))</f>
        <v/>
      </c>
      <c r="AF67" s="10"/>
      <c r="AG67" s="10"/>
      <c r="AH67" s="35" t="str">
        <f t="shared" ref="AH67:AH68" si="275">IF(SUM(AI67:AJ67)=0,"",SUM(AI67:AJ67))</f>
        <v/>
      </c>
      <c r="AI67" s="10"/>
      <c r="AJ67" s="10"/>
      <c r="AK67" s="35" t="str">
        <f t="shared" ref="AK67:AK68" si="276">IF(SUM(AL67:AM67)=0,"",SUM(AL67:AM67))</f>
        <v/>
      </c>
      <c r="AL67" s="10"/>
      <c r="AM67" s="10"/>
      <c r="AN67" s="35" t="str">
        <f t="shared" ref="AN67:AN68" si="277">IF(SUM(AO67:AP67)=0,"",SUM(AO67:AP67))</f>
        <v/>
      </c>
      <c r="AO67" s="10"/>
      <c r="AP67" s="10"/>
      <c r="AQ67" s="35" t="str">
        <f t="shared" ref="AQ67:AQ68" si="278">IF(SUM(AR67:AS67)=0,"",SUM(AR67:AS67))</f>
        <v/>
      </c>
      <c r="AR67" s="10"/>
      <c r="AS67" s="10"/>
      <c r="AT67" s="35" t="str">
        <f t="shared" ref="AT67:AT68" si="279">IF(SUM(AU67:AV67)=0,"",SUM(AU67:AV67))</f>
        <v/>
      </c>
      <c r="AU67" s="10"/>
      <c r="AV67" s="10"/>
      <c r="AW67" s="18">
        <f t="shared" ref="AW67:AW68" si="280">SUM(M67,P67,S67,V67,Y67,AB67,AE67,AH67,AK67,AN67,AQ67,AT67)</f>
        <v>0</v>
      </c>
      <c r="AX67" s="18">
        <f t="shared" ref="AX67:AX68" si="281">SUM(N67,Q67,T67,W67,Z67,AC67,AF67,AI67,AL67,AO67,AR67,AU67)</f>
        <v>0</v>
      </c>
      <c r="AY67" s="19">
        <f t="shared" ref="AY67:AY68" si="282">SUM(O67,R67,U67,X67,AA67,AD67,AG67,AJ67,AM67,AP67,AS67,AV67)</f>
        <v>0</v>
      </c>
    </row>
    <row r="68" spans="2:51" ht="14.1" hidden="1" customHeight="1">
      <c r="B68" s="230"/>
      <c r="C68" s="166"/>
      <c r="D68" s="113"/>
      <c r="E68" s="42"/>
      <c r="F68" s="7"/>
      <c r="G68" s="8"/>
      <c r="H68" s="8"/>
      <c r="I68" s="8"/>
      <c r="J68" s="8"/>
      <c r="K68" s="8"/>
      <c r="L68" s="42"/>
      <c r="M68" s="35" t="str">
        <f t="shared" si="268"/>
        <v/>
      </c>
      <c r="N68" s="11"/>
      <c r="O68" s="11"/>
      <c r="P68" s="35" t="str">
        <f t="shared" si="269"/>
        <v/>
      </c>
      <c r="Q68" s="9"/>
      <c r="R68" s="9"/>
      <c r="S68" s="35" t="str">
        <f t="shared" si="270"/>
        <v/>
      </c>
      <c r="T68" s="9"/>
      <c r="U68" s="9"/>
      <c r="V68" s="35" t="str">
        <f t="shared" si="271"/>
        <v/>
      </c>
      <c r="W68" s="9"/>
      <c r="X68" s="9"/>
      <c r="Y68" s="35" t="str">
        <f t="shared" si="272"/>
        <v/>
      </c>
      <c r="Z68" s="9"/>
      <c r="AA68" s="9"/>
      <c r="AB68" s="35" t="str">
        <f t="shared" si="273"/>
        <v/>
      </c>
      <c r="AC68" s="9"/>
      <c r="AD68" s="9"/>
      <c r="AE68" s="35" t="str">
        <f t="shared" si="274"/>
        <v/>
      </c>
      <c r="AF68" s="10"/>
      <c r="AG68" s="10"/>
      <c r="AH68" s="35" t="str">
        <f t="shared" si="275"/>
        <v/>
      </c>
      <c r="AI68" s="10"/>
      <c r="AJ68" s="10"/>
      <c r="AK68" s="35" t="str">
        <f t="shared" si="276"/>
        <v/>
      </c>
      <c r="AL68" s="10"/>
      <c r="AM68" s="10"/>
      <c r="AN68" s="35" t="str">
        <f t="shared" si="277"/>
        <v/>
      </c>
      <c r="AO68" s="10"/>
      <c r="AP68" s="10"/>
      <c r="AQ68" s="35" t="str">
        <f t="shared" si="278"/>
        <v/>
      </c>
      <c r="AR68" s="10"/>
      <c r="AS68" s="10"/>
      <c r="AT68" s="35" t="str">
        <f t="shared" si="279"/>
        <v/>
      </c>
      <c r="AU68" s="10"/>
      <c r="AV68" s="10"/>
      <c r="AW68" s="18">
        <f t="shared" si="280"/>
        <v>0</v>
      </c>
      <c r="AX68" s="18">
        <f t="shared" si="281"/>
        <v>0</v>
      </c>
      <c r="AY68" s="19">
        <f t="shared" si="282"/>
        <v>0</v>
      </c>
    </row>
    <row r="69" spans="2:51" ht="14.1" hidden="1" customHeight="1">
      <c r="B69" s="230"/>
      <c r="C69" s="166"/>
      <c r="D69" s="113"/>
      <c r="E69" s="42"/>
      <c r="F69" s="7"/>
      <c r="G69" s="8"/>
      <c r="H69" s="8"/>
      <c r="I69" s="8"/>
      <c r="J69" s="8"/>
      <c r="K69" s="8"/>
      <c r="L69" s="42"/>
      <c r="M69" s="35" t="str">
        <f t="shared" si="253"/>
        <v/>
      </c>
      <c r="N69" s="11"/>
      <c r="O69" s="11"/>
      <c r="P69" s="35" t="str">
        <f t="shared" ref="P69:P74" si="283">IF(SUM(Q69:R69)=0,"",SUM(Q69:R69))</f>
        <v/>
      </c>
      <c r="Q69" s="9"/>
      <c r="R69" s="9"/>
      <c r="S69" s="35" t="str">
        <f t="shared" si="255"/>
        <v/>
      </c>
      <c r="T69" s="9"/>
      <c r="U69" s="9"/>
      <c r="V69" s="35" t="str">
        <f t="shared" si="256"/>
        <v/>
      </c>
      <c r="W69" s="9"/>
      <c r="X69" s="9"/>
      <c r="Y69" s="35" t="str">
        <f t="shared" si="257"/>
        <v/>
      </c>
      <c r="Z69" s="9"/>
      <c r="AA69" s="9"/>
      <c r="AB69" s="35" t="str">
        <f t="shared" si="258"/>
        <v/>
      </c>
      <c r="AC69" s="9"/>
      <c r="AD69" s="9"/>
      <c r="AE69" s="35" t="str">
        <f t="shared" si="259"/>
        <v/>
      </c>
      <c r="AF69" s="10"/>
      <c r="AG69" s="10"/>
      <c r="AH69" s="35" t="str">
        <f t="shared" si="260"/>
        <v/>
      </c>
      <c r="AI69" s="10"/>
      <c r="AJ69" s="10"/>
      <c r="AK69" s="35" t="str">
        <f t="shared" si="261"/>
        <v/>
      </c>
      <c r="AL69" s="10"/>
      <c r="AM69" s="10"/>
      <c r="AN69" s="35" t="str">
        <f t="shared" si="262"/>
        <v/>
      </c>
      <c r="AO69" s="10"/>
      <c r="AP69" s="10"/>
      <c r="AQ69" s="35" t="str">
        <f t="shared" si="263"/>
        <v/>
      </c>
      <c r="AR69" s="10"/>
      <c r="AS69" s="10"/>
      <c r="AT69" s="35" t="str">
        <f t="shared" si="264"/>
        <v/>
      </c>
      <c r="AU69" s="10"/>
      <c r="AV69" s="10"/>
      <c r="AW69" s="18">
        <f t="shared" si="265"/>
        <v>0</v>
      </c>
      <c r="AX69" s="18">
        <f t="shared" ref="AX69:AX78" si="284">SUM(N69,Q69,T69,W69,Z69,AC69,AF69,AI69,AL69,AO69,AR69,AU69)</f>
        <v>0</v>
      </c>
      <c r="AY69" s="19">
        <f t="shared" ref="AY69:AY78" si="285">SUM(O69,R69,U69,X69,AA69,AD69,AG69,AJ69,AM69,AP69,AS69,AV69)</f>
        <v>0</v>
      </c>
    </row>
    <row r="70" spans="2:51" ht="14.1" hidden="1" customHeight="1">
      <c r="B70" s="230"/>
      <c r="C70" s="166"/>
      <c r="D70" s="113"/>
      <c r="E70" s="42"/>
      <c r="F70" s="7"/>
      <c r="G70" s="8"/>
      <c r="H70" s="8"/>
      <c r="I70" s="8"/>
      <c r="J70" s="8"/>
      <c r="K70" s="8"/>
      <c r="L70" s="42"/>
      <c r="M70" s="35" t="str">
        <f t="shared" si="253"/>
        <v/>
      </c>
      <c r="N70" s="11"/>
      <c r="O70" s="11"/>
      <c r="P70" s="35" t="str">
        <f t="shared" si="283"/>
        <v/>
      </c>
      <c r="Q70" s="9"/>
      <c r="R70" s="9"/>
      <c r="S70" s="35" t="str">
        <f t="shared" si="255"/>
        <v/>
      </c>
      <c r="T70" s="9"/>
      <c r="U70" s="9"/>
      <c r="V70" s="35" t="str">
        <f t="shared" si="256"/>
        <v/>
      </c>
      <c r="W70" s="9"/>
      <c r="X70" s="9"/>
      <c r="Y70" s="35" t="str">
        <f t="shared" si="257"/>
        <v/>
      </c>
      <c r="Z70" s="9"/>
      <c r="AA70" s="9"/>
      <c r="AB70" s="35" t="str">
        <f t="shared" si="258"/>
        <v/>
      </c>
      <c r="AC70" s="9"/>
      <c r="AD70" s="9"/>
      <c r="AE70" s="35" t="str">
        <f t="shared" si="259"/>
        <v/>
      </c>
      <c r="AF70" s="10"/>
      <c r="AG70" s="10"/>
      <c r="AH70" s="35" t="str">
        <f t="shared" si="260"/>
        <v/>
      </c>
      <c r="AI70" s="10"/>
      <c r="AJ70" s="10"/>
      <c r="AK70" s="35" t="str">
        <f t="shared" si="261"/>
        <v/>
      </c>
      <c r="AL70" s="10"/>
      <c r="AM70" s="10"/>
      <c r="AN70" s="35" t="str">
        <f t="shared" si="262"/>
        <v/>
      </c>
      <c r="AO70" s="10"/>
      <c r="AP70" s="10"/>
      <c r="AQ70" s="35" t="str">
        <f t="shared" si="263"/>
        <v/>
      </c>
      <c r="AR70" s="10"/>
      <c r="AS70" s="10"/>
      <c r="AT70" s="35" t="str">
        <f t="shared" si="264"/>
        <v/>
      </c>
      <c r="AU70" s="10"/>
      <c r="AV70" s="10"/>
      <c r="AW70" s="18">
        <f t="shared" si="265"/>
        <v>0</v>
      </c>
      <c r="AX70" s="18">
        <f t="shared" si="284"/>
        <v>0</v>
      </c>
      <c r="AY70" s="19">
        <f t="shared" si="285"/>
        <v>0</v>
      </c>
    </row>
    <row r="71" spans="2:51" ht="14.1" hidden="1" customHeight="1">
      <c r="B71" s="230"/>
      <c r="C71" s="166"/>
      <c r="D71" s="113"/>
      <c r="E71" s="42"/>
      <c r="F71" s="7"/>
      <c r="G71" s="8"/>
      <c r="H71" s="8"/>
      <c r="I71" s="8"/>
      <c r="J71" s="8"/>
      <c r="K71" s="8"/>
      <c r="L71" s="42"/>
      <c r="M71" s="35" t="str">
        <f t="shared" si="253"/>
        <v/>
      </c>
      <c r="N71" s="11"/>
      <c r="O71" s="11"/>
      <c r="P71" s="35" t="str">
        <f t="shared" si="283"/>
        <v/>
      </c>
      <c r="Q71" s="9"/>
      <c r="R71" s="9"/>
      <c r="S71" s="35" t="str">
        <f t="shared" si="255"/>
        <v/>
      </c>
      <c r="T71" s="9"/>
      <c r="U71" s="9"/>
      <c r="V71" s="35" t="str">
        <f t="shared" si="256"/>
        <v/>
      </c>
      <c r="W71" s="9"/>
      <c r="X71" s="9"/>
      <c r="Y71" s="35" t="str">
        <f t="shared" si="257"/>
        <v/>
      </c>
      <c r="Z71" s="9"/>
      <c r="AA71" s="9"/>
      <c r="AB71" s="35" t="str">
        <f t="shared" si="258"/>
        <v/>
      </c>
      <c r="AC71" s="9"/>
      <c r="AD71" s="9"/>
      <c r="AE71" s="35" t="str">
        <f t="shared" si="259"/>
        <v/>
      </c>
      <c r="AF71" s="10"/>
      <c r="AG71" s="10"/>
      <c r="AH71" s="35" t="str">
        <f t="shared" si="260"/>
        <v/>
      </c>
      <c r="AI71" s="10"/>
      <c r="AJ71" s="10"/>
      <c r="AK71" s="35" t="str">
        <f t="shared" si="261"/>
        <v/>
      </c>
      <c r="AL71" s="10"/>
      <c r="AM71" s="10"/>
      <c r="AN71" s="35" t="str">
        <f t="shared" si="262"/>
        <v/>
      </c>
      <c r="AO71" s="10"/>
      <c r="AP71" s="10"/>
      <c r="AQ71" s="35" t="str">
        <f t="shared" si="263"/>
        <v/>
      </c>
      <c r="AR71" s="10"/>
      <c r="AS71" s="10"/>
      <c r="AT71" s="35" t="str">
        <f t="shared" si="264"/>
        <v/>
      </c>
      <c r="AU71" s="10"/>
      <c r="AV71" s="10"/>
      <c r="AW71" s="18">
        <f t="shared" si="265"/>
        <v>0</v>
      </c>
      <c r="AX71" s="18">
        <f t="shared" si="284"/>
        <v>0</v>
      </c>
      <c r="AY71" s="19">
        <f t="shared" si="285"/>
        <v>0</v>
      </c>
    </row>
    <row r="72" spans="2:51" ht="14.1" hidden="1" customHeight="1">
      <c r="B72" s="230"/>
      <c r="C72" s="166"/>
      <c r="D72" s="113"/>
      <c r="E72" s="42"/>
      <c r="F72" s="7"/>
      <c r="G72" s="8"/>
      <c r="H72" s="8"/>
      <c r="I72" s="8"/>
      <c r="J72" s="8"/>
      <c r="K72" s="8"/>
      <c r="L72" s="42"/>
      <c r="M72" s="35" t="str">
        <f t="shared" si="253"/>
        <v/>
      </c>
      <c r="N72" s="11"/>
      <c r="O72" s="11"/>
      <c r="P72" s="35" t="str">
        <f t="shared" si="283"/>
        <v/>
      </c>
      <c r="Q72" s="9"/>
      <c r="R72" s="9"/>
      <c r="S72" s="35" t="str">
        <f t="shared" si="255"/>
        <v/>
      </c>
      <c r="T72" s="9"/>
      <c r="U72" s="9"/>
      <c r="V72" s="35" t="str">
        <f t="shared" si="256"/>
        <v/>
      </c>
      <c r="W72" s="9"/>
      <c r="X72" s="9"/>
      <c r="Y72" s="35" t="str">
        <f t="shared" si="257"/>
        <v/>
      </c>
      <c r="Z72" s="9"/>
      <c r="AA72" s="9"/>
      <c r="AB72" s="35" t="str">
        <f t="shared" si="258"/>
        <v/>
      </c>
      <c r="AC72" s="9"/>
      <c r="AD72" s="9"/>
      <c r="AE72" s="35" t="str">
        <f t="shared" si="259"/>
        <v/>
      </c>
      <c r="AF72" s="10"/>
      <c r="AG72" s="10"/>
      <c r="AH72" s="35" t="str">
        <f t="shared" si="260"/>
        <v/>
      </c>
      <c r="AI72" s="10"/>
      <c r="AJ72" s="10"/>
      <c r="AK72" s="35" t="str">
        <f t="shared" si="261"/>
        <v/>
      </c>
      <c r="AL72" s="10"/>
      <c r="AM72" s="10"/>
      <c r="AN72" s="35" t="str">
        <f t="shared" si="262"/>
        <v/>
      </c>
      <c r="AO72" s="10"/>
      <c r="AP72" s="10"/>
      <c r="AQ72" s="35" t="str">
        <f t="shared" si="263"/>
        <v/>
      </c>
      <c r="AR72" s="10"/>
      <c r="AS72" s="10"/>
      <c r="AT72" s="35" t="str">
        <f t="shared" si="264"/>
        <v/>
      </c>
      <c r="AU72" s="10"/>
      <c r="AV72" s="10"/>
      <c r="AW72" s="18">
        <f t="shared" si="265"/>
        <v>0</v>
      </c>
      <c r="AX72" s="18">
        <f t="shared" si="284"/>
        <v>0</v>
      </c>
      <c r="AY72" s="19">
        <f t="shared" si="285"/>
        <v>0</v>
      </c>
    </row>
    <row r="73" spans="2:51" ht="14.1" hidden="1" customHeight="1">
      <c r="B73" s="230"/>
      <c r="C73" s="166"/>
      <c r="D73" s="113"/>
      <c r="E73" s="42"/>
      <c r="F73" s="7"/>
      <c r="G73" s="8"/>
      <c r="H73" s="8"/>
      <c r="I73" s="8"/>
      <c r="J73" s="8"/>
      <c r="K73" s="8"/>
      <c r="L73" s="42"/>
      <c r="M73" s="35" t="str">
        <f t="shared" si="253"/>
        <v/>
      </c>
      <c r="N73" s="11"/>
      <c r="O73" s="11"/>
      <c r="P73" s="35" t="str">
        <f t="shared" si="283"/>
        <v/>
      </c>
      <c r="Q73" s="9"/>
      <c r="R73" s="9"/>
      <c r="S73" s="35" t="str">
        <f t="shared" si="255"/>
        <v/>
      </c>
      <c r="T73" s="9"/>
      <c r="U73" s="9"/>
      <c r="V73" s="35" t="str">
        <f t="shared" si="256"/>
        <v/>
      </c>
      <c r="W73" s="9"/>
      <c r="X73" s="9"/>
      <c r="Y73" s="35" t="str">
        <f t="shared" si="257"/>
        <v/>
      </c>
      <c r="Z73" s="9"/>
      <c r="AA73" s="9"/>
      <c r="AB73" s="35" t="str">
        <f t="shared" si="258"/>
        <v/>
      </c>
      <c r="AC73" s="9"/>
      <c r="AD73" s="9"/>
      <c r="AE73" s="35" t="str">
        <f t="shared" si="259"/>
        <v/>
      </c>
      <c r="AF73" s="10"/>
      <c r="AG73" s="10"/>
      <c r="AH73" s="35" t="str">
        <f t="shared" si="260"/>
        <v/>
      </c>
      <c r="AI73" s="10"/>
      <c r="AJ73" s="10"/>
      <c r="AK73" s="35" t="str">
        <f t="shared" si="261"/>
        <v/>
      </c>
      <c r="AL73" s="10"/>
      <c r="AM73" s="10"/>
      <c r="AN73" s="35" t="str">
        <f t="shared" si="262"/>
        <v/>
      </c>
      <c r="AO73" s="10"/>
      <c r="AP73" s="10"/>
      <c r="AQ73" s="35" t="str">
        <f t="shared" si="263"/>
        <v/>
      </c>
      <c r="AR73" s="10"/>
      <c r="AS73" s="10"/>
      <c r="AT73" s="35" t="str">
        <f t="shared" si="264"/>
        <v/>
      </c>
      <c r="AU73" s="10"/>
      <c r="AV73" s="10"/>
      <c r="AW73" s="18">
        <f t="shared" si="265"/>
        <v>0</v>
      </c>
      <c r="AX73" s="18">
        <f t="shared" si="284"/>
        <v>0</v>
      </c>
      <c r="AY73" s="19">
        <f t="shared" si="285"/>
        <v>0</v>
      </c>
    </row>
    <row r="74" spans="2:51" ht="14.1" hidden="1" customHeight="1">
      <c r="B74" s="230"/>
      <c r="C74" s="166"/>
      <c r="D74" s="113"/>
      <c r="E74" s="42"/>
      <c r="F74" s="7"/>
      <c r="G74" s="8"/>
      <c r="H74" s="8"/>
      <c r="I74" s="8"/>
      <c r="J74" s="8"/>
      <c r="K74" s="8"/>
      <c r="L74" s="42"/>
      <c r="M74" s="35" t="str">
        <f t="shared" si="253"/>
        <v/>
      </c>
      <c r="N74" s="11"/>
      <c r="O74" s="11"/>
      <c r="P74" s="35" t="str">
        <f t="shared" si="283"/>
        <v/>
      </c>
      <c r="Q74" s="9"/>
      <c r="R74" s="9"/>
      <c r="S74" s="35" t="str">
        <f>IF(SUM(T74:U74)=0,"",SUM(T74:U74))</f>
        <v/>
      </c>
      <c r="T74" s="9"/>
      <c r="U74" s="9"/>
      <c r="V74" s="35" t="str">
        <f t="shared" si="256"/>
        <v/>
      </c>
      <c r="W74" s="9"/>
      <c r="X74" s="9"/>
      <c r="Y74" s="35" t="str">
        <f t="shared" si="257"/>
        <v/>
      </c>
      <c r="Z74" s="9"/>
      <c r="AA74" s="9"/>
      <c r="AB74" s="35" t="str">
        <f t="shared" si="258"/>
        <v/>
      </c>
      <c r="AC74" s="9"/>
      <c r="AD74" s="9"/>
      <c r="AE74" s="35" t="str">
        <f t="shared" si="259"/>
        <v/>
      </c>
      <c r="AF74" s="10"/>
      <c r="AG74" s="10"/>
      <c r="AH74" s="35" t="str">
        <f t="shared" si="260"/>
        <v/>
      </c>
      <c r="AI74" s="10"/>
      <c r="AJ74" s="10"/>
      <c r="AK74" s="35" t="str">
        <f t="shared" si="261"/>
        <v/>
      </c>
      <c r="AL74" s="10"/>
      <c r="AM74" s="10"/>
      <c r="AN74" s="35" t="str">
        <f t="shared" si="262"/>
        <v/>
      </c>
      <c r="AO74" s="10"/>
      <c r="AP74" s="10"/>
      <c r="AQ74" s="35" t="str">
        <f t="shared" si="263"/>
        <v/>
      </c>
      <c r="AR74" s="10"/>
      <c r="AS74" s="10"/>
      <c r="AT74" s="35" t="str">
        <f t="shared" si="264"/>
        <v/>
      </c>
      <c r="AU74" s="10"/>
      <c r="AV74" s="10"/>
      <c r="AW74" s="18">
        <f t="shared" si="265"/>
        <v>0</v>
      </c>
      <c r="AX74" s="18">
        <f t="shared" si="284"/>
        <v>0</v>
      </c>
      <c r="AY74" s="19">
        <f t="shared" si="285"/>
        <v>0</v>
      </c>
    </row>
    <row r="75" spans="2:51" ht="14.1" hidden="1" customHeight="1">
      <c r="B75" s="230"/>
      <c r="C75" s="166"/>
      <c r="D75" s="113"/>
      <c r="E75" s="42"/>
      <c r="F75" s="7"/>
      <c r="G75" s="8"/>
      <c r="H75" s="8"/>
      <c r="I75" s="8"/>
      <c r="J75" s="8"/>
      <c r="K75" s="8"/>
      <c r="L75" s="42"/>
      <c r="M75" s="35" t="str">
        <f t="shared" si="253"/>
        <v/>
      </c>
      <c r="N75" s="11"/>
      <c r="O75" s="11"/>
      <c r="P75" s="35" t="str">
        <f t="shared" si="254"/>
        <v/>
      </c>
      <c r="Q75" s="9"/>
      <c r="R75" s="9"/>
      <c r="S75" s="35" t="str">
        <f>IF(SUM(T75:U75)=0,"",SUM(T75:U75))</f>
        <v/>
      </c>
      <c r="T75" s="9"/>
      <c r="U75" s="9"/>
      <c r="V75" s="35" t="str">
        <f t="shared" si="256"/>
        <v/>
      </c>
      <c r="W75" s="9"/>
      <c r="X75" s="9"/>
      <c r="Y75" s="35" t="str">
        <f t="shared" si="257"/>
        <v/>
      </c>
      <c r="Z75" s="9"/>
      <c r="AA75" s="9"/>
      <c r="AB75" s="35" t="str">
        <f t="shared" si="258"/>
        <v/>
      </c>
      <c r="AC75" s="9"/>
      <c r="AD75" s="9"/>
      <c r="AE75" s="35" t="str">
        <f t="shared" si="259"/>
        <v/>
      </c>
      <c r="AF75" s="10"/>
      <c r="AG75" s="10"/>
      <c r="AH75" s="35" t="str">
        <f t="shared" si="260"/>
        <v/>
      </c>
      <c r="AI75" s="10"/>
      <c r="AJ75" s="10"/>
      <c r="AK75" s="35" t="str">
        <f t="shared" si="261"/>
        <v/>
      </c>
      <c r="AL75" s="10"/>
      <c r="AM75" s="10"/>
      <c r="AN75" s="35" t="str">
        <f t="shared" si="262"/>
        <v/>
      </c>
      <c r="AO75" s="10"/>
      <c r="AP75" s="10"/>
      <c r="AQ75" s="35" t="str">
        <f t="shared" si="263"/>
        <v/>
      </c>
      <c r="AR75" s="10"/>
      <c r="AS75" s="10"/>
      <c r="AT75" s="35" t="str">
        <f t="shared" si="264"/>
        <v/>
      </c>
      <c r="AU75" s="10"/>
      <c r="AV75" s="10"/>
      <c r="AW75" s="18">
        <f t="shared" si="265"/>
        <v>0</v>
      </c>
      <c r="AX75" s="18">
        <f t="shared" si="284"/>
        <v>0</v>
      </c>
      <c r="AY75" s="19">
        <f t="shared" si="285"/>
        <v>0</v>
      </c>
    </row>
    <row r="76" spans="2:51" ht="14.1" hidden="1" customHeight="1">
      <c r="B76" s="230"/>
      <c r="C76" s="166"/>
      <c r="D76" s="113"/>
      <c r="E76" s="42"/>
      <c r="F76" s="7"/>
      <c r="G76" s="8"/>
      <c r="H76" s="8"/>
      <c r="I76" s="8"/>
      <c r="J76" s="8"/>
      <c r="K76" s="8"/>
      <c r="L76" s="42"/>
      <c r="M76" s="35" t="str">
        <f t="shared" si="253"/>
        <v/>
      </c>
      <c r="N76" s="11"/>
      <c r="O76" s="11"/>
      <c r="P76" s="35" t="str">
        <f t="shared" si="254"/>
        <v/>
      </c>
      <c r="Q76" s="9"/>
      <c r="R76" s="9"/>
      <c r="S76" s="35" t="str">
        <f>IF(SUM(T76:U76)=0,"",SUM(T76:U76))</f>
        <v/>
      </c>
      <c r="T76" s="9"/>
      <c r="U76" s="9"/>
      <c r="V76" s="35" t="str">
        <f t="shared" si="256"/>
        <v/>
      </c>
      <c r="W76" s="9"/>
      <c r="X76" s="9"/>
      <c r="Y76" s="35" t="str">
        <f>IF(SUM(Z76:AA76)=0,"",SUM(Z76:AA76))</f>
        <v/>
      </c>
      <c r="Z76" s="9"/>
      <c r="AA76" s="9"/>
      <c r="AB76" s="35" t="str">
        <f t="shared" si="258"/>
        <v/>
      </c>
      <c r="AC76" s="9"/>
      <c r="AD76" s="9"/>
      <c r="AE76" s="35" t="str">
        <f t="shared" si="259"/>
        <v/>
      </c>
      <c r="AF76" s="10"/>
      <c r="AG76" s="10"/>
      <c r="AH76" s="35" t="str">
        <f t="shared" si="260"/>
        <v/>
      </c>
      <c r="AI76" s="10"/>
      <c r="AJ76" s="10"/>
      <c r="AK76" s="35" t="str">
        <f t="shared" si="261"/>
        <v/>
      </c>
      <c r="AL76" s="10"/>
      <c r="AM76" s="10"/>
      <c r="AN76" s="35" t="str">
        <f t="shared" si="262"/>
        <v/>
      </c>
      <c r="AO76" s="10"/>
      <c r="AP76" s="10"/>
      <c r="AQ76" s="35" t="str">
        <f t="shared" si="263"/>
        <v/>
      </c>
      <c r="AR76" s="10"/>
      <c r="AS76" s="10"/>
      <c r="AT76" s="35" t="str">
        <f t="shared" si="264"/>
        <v/>
      </c>
      <c r="AU76" s="10"/>
      <c r="AV76" s="10"/>
      <c r="AW76" s="18">
        <f t="shared" si="265"/>
        <v>0</v>
      </c>
      <c r="AX76" s="18">
        <f t="shared" si="284"/>
        <v>0</v>
      </c>
      <c r="AY76" s="19">
        <f t="shared" si="285"/>
        <v>0</v>
      </c>
    </row>
    <row r="77" spans="2:51" ht="14.1" hidden="1" customHeight="1">
      <c r="B77" s="230"/>
      <c r="C77" s="166"/>
      <c r="D77" s="113"/>
      <c r="E77" s="42"/>
      <c r="F77" s="7"/>
      <c r="G77" s="8"/>
      <c r="H77" s="8"/>
      <c r="I77" s="8"/>
      <c r="J77" s="8"/>
      <c r="K77" s="8"/>
      <c r="L77" s="42"/>
      <c r="M77" s="35" t="str">
        <f t="shared" si="253"/>
        <v/>
      </c>
      <c r="N77" s="11"/>
      <c r="O77" s="11"/>
      <c r="P77" s="35" t="str">
        <f t="shared" si="254"/>
        <v/>
      </c>
      <c r="Q77" s="9"/>
      <c r="R77" s="9"/>
      <c r="S77" s="35" t="str">
        <f t="shared" si="255"/>
        <v/>
      </c>
      <c r="T77" s="9"/>
      <c r="U77" s="9"/>
      <c r="V77" s="35" t="str">
        <f t="shared" si="256"/>
        <v/>
      </c>
      <c r="W77" s="9"/>
      <c r="X77" s="9"/>
      <c r="Y77" s="35" t="str">
        <f>IF(SUM(Z77:AA77)=0,"",SUM(Z77:AA77))</f>
        <v/>
      </c>
      <c r="Z77" s="9"/>
      <c r="AA77" s="9"/>
      <c r="AB77" s="35" t="str">
        <f t="shared" si="258"/>
        <v/>
      </c>
      <c r="AC77" s="9"/>
      <c r="AD77" s="9"/>
      <c r="AE77" s="35" t="str">
        <f t="shared" si="259"/>
        <v/>
      </c>
      <c r="AF77" s="10"/>
      <c r="AG77" s="10"/>
      <c r="AH77" s="35" t="str">
        <f t="shared" si="260"/>
        <v/>
      </c>
      <c r="AI77" s="10"/>
      <c r="AJ77" s="10"/>
      <c r="AK77" s="35" t="str">
        <f t="shared" si="261"/>
        <v/>
      </c>
      <c r="AL77" s="10"/>
      <c r="AM77" s="10"/>
      <c r="AN77" s="35" t="str">
        <f t="shared" si="262"/>
        <v/>
      </c>
      <c r="AO77" s="10"/>
      <c r="AP77" s="10"/>
      <c r="AQ77" s="35" t="str">
        <f t="shared" si="263"/>
        <v/>
      </c>
      <c r="AR77" s="10"/>
      <c r="AS77" s="10"/>
      <c r="AT77" s="35" t="str">
        <f t="shared" si="264"/>
        <v/>
      </c>
      <c r="AU77" s="10"/>
      <c r="AV77" s="10"/>
      <c r="AW77" s="18">
        <f t="shared" si="265"/>
        <v>0</v>
      </c>
      <c r="AX77" s="18">
        <f t="shared" si="284"/>
        <v>0</v>
      </c>
      <c r="AY77" s="19">
        <f t="shared" si="285"/>
        <v>0</v>
      </c>
    </row>
    <row r="78" spans="2:51" ht="14.1" hidden="1" customHeight="1">
      <c r="B78" s="230"/>
      <c r="C78" s="166"/>
      <c r="D78" s="113"/>
      <c r="E78" s="42"/>
      <c r="F78" s="7"/>
      <c r="G78" s="8"/>
      <c r="H78" s="8"/>
      <c r="I78" s="8"/>
      <c r="J78" s="8"/>
      <c r="K78" s="8"/>
      <c r="L78" s="42"/>
      <c r="M78" s="35" t="str">
        <f t="shared" si="253"/>
        <v/>
      </c>
      <c r="N78" s="11"/>
      <c r="O78" s="11"/>
      <c r="P78" s="35" t="str">
        <f t="shared" si="254"/>
        <v/>
      </c>
      <c r="Q78" s="9"/>
      <c r="R78" s="9"/>
      <c r="S78" s="35" t="str">
        <f t="shared" si="255"/>
        <v/>
      </c>
      <c r="T78" s="9"/>
      <c r="U78" s="9"/>
      <c r="V78" s="35" t="str">
        <f t="shared" si="256"/>
        <v/>
      </c>
      <c r="W78" s="9"/>
      <c r="X78" s="9"/>
      <c r="Y78" s="35" t="str">
        <f>IF(SUM(Z78:AA78)=0,"",SUM(Z78:AA78))</f>
        <v/>
      </c>
      <c r="Z78" s="9"/>
      <c r="AA78" s="9"/>
      <c r="AB78" s="35" t="str">
        <f t="shared" si="258"/>
        <v/>
      </c>
      <c r="AC78" s="9"/>
      <c r="AD78" s="9"/>
      <c r="AE78" s="35" t="str">
        <f t="shared" si="259"/>
        <v/>
      </c>
      <c r="AF78" s="10"/>
      <c r="AG78" s="10"/>
      <c r="AH78" s="35" t="str">
        <f t="shared" si="260"/>
        <v/>
      </c>
      <c r="AI78" s="10"/>
      <c r="AJ78" s="10"/>
      <c r="AK78" s="35" t="str">
        <f t="shared" si="261"/>
        <v/>
      </c>
      <c r="AL78" s="10"/>
      <c r="AM78" s="10"/>
      <c r="AN78" s="35" t="str">
        <f t="shared" si="262"/>
        <v/>
      </c>
      <c r="AO78" s="10"/>
      <c r="AP78" s="10"/>
      <c r="AQ78" s="35" t="str">
        <f t="shared" si="263"/>
        <v/>
      </c>
      <c r="AR78" s="10"/>
      <c r="AS78" s="10"/>
      <c r="AT78" s="35" t="str">
        <f t="shared" si="264"/>
        <v/>
      </c>
      <c r="AU78" s="10"/>
      <c r="AV78" s="10"/>
      <c r="AW78" s="18">
        <f t="shared" si="265"/>
        <v>0</v>
      </c>
      <c r="AX78" s="18">
        <f t="shared" si="284"/>
        <v>0</v>
      </c>
      <c r="AY78" s="19">
        <f t="shared" si="285"/>
        <v>0</v>
      </c>
    </row>
    <row r="79" spans="2:51" ht="14.1" hidden="1" customHeight="1">
      <c r="B79" s="230"/>
      <c r="C79" s="166"/>
      <c r="D79" s="113"/>
      <c r="E79" s="42"/>
      <c r="F79" s="7"/>
      <c r="G79" s="8"/>
      <c r="H79" s="8"/>
      <c r="I79" s="8"/>
      <c r="J79" s="8"/>
      <c r="K79" s="8"/>
      <c r="L79" s="42"/>
      <c r="M79" s="35" t="str">
        <f t="shared" ref="M79:M91" si="286">IF(SUM(N79:O79)=0,"",SUM(N79:O79))</f>
        <v/>
      </c>
      <c r="N79" s="11"/>
      <c r="O79" s="11"/>
      <c r="P79" s="35" t="str">
        <f t="shared" ref="P79:P91" si="287">IF(SUM(Q79:R79)=0,"",SUM(Q79:R79))</f>
        <v/>
      </c>
      <c r="Q79" s="9"/>
      <c r="R79" s="9"/>
      <c r="S79" s="35" t="str">
        <f t="shared" ref="S79:S91" si="288">IF(SUM(T79:U79)=0,"",SUM(T79:U79))</f>
        <v/>
      </c>
      <c r="T79" s="9"/>
      <c r="U79" s="9"/>
      <c r="V79" s="35" t="str">
        <f t="shared" ref="V79:V91" si="289">IF(SUM(W79:X79)=0,"",SUM(W79:X79))</f>
        <v/>
      </c>
      <c r="W79" s="9"/>
      <c r="X79" s="9"/>
      <c r="Y79" s="35" t="str">
        <f t="shared" ref="Y79:Y91" si="290">IF(SUM(Z79:AA79)=0,"",SUM(Z79:AA79))</f>
        <v/>
      </c>
      <c r="Z79" s="9"/>
      <c r="AA79" s="9"/>
      <c r="AB79" s="35" t="str">
        <f t="shared" ref="AB79:AB91" si="291">IF(SUM(AC79:AD79)=0,"",SUM(AC79:AD79))</f>
        <v/>
      </c>
      <c r="AC79" s="9"/>
      <c r="AD79" s="9"/>
      <c r="AE79" s="35" t="str">
        <f t="shared" ref="AE79:AE91" si="292">IF(SUM(AF79:AG79)=0,"",SUM(AF79:AG79))</f>
        <v/>
      </c>
      <c r="AF79" s="10"/>
      <c r="AG79" s="10"/>
      <c r="AH79" s="35" t="str">
        <f t="shared" ref="AH79:AH91" si="293">IF(SUM(AI79:AJ79)=0,"",SUM(AI79:AJ79))</f>
        <v/>
      </c>
      <c r="AI79" s="10"/>
      <c r="AJ79" s="10"/>
      <c r="AK79" s="35" t="str">
        <f t="shared" ref="AK79:AK91" si="294">IF(SUM(AL79:AM79)=0,"",SUM(AL79:AM79))</f>
        <v/>
      </c>
      <c r="AL79" s="10"/>
      <c r="AM79" s="10"/>
      <c r="AN79" s="35" t="str">
        <f t="shared" ref="AN79:AN91" si="295">IF(SUM(AO79:AP79)=0,"",SUM(AO79:AP79))</f>
        <v/>
      </c>
      <c r="AO79" s="10"/>
      <c r="AP79" s="10"/>
      <c r="AQ79" s="35" t="str">
        <f t="shared" ref="AQ79:AQ91" si="296">IF(SUM(AR79:AS79)=0,"",SUM(AR79:AS79))</f>
        <v/>
      </c>
      <c r="AR79" s="10"/>
      <c r="AS79" s="10"/>
      <c r="AT79" s="35" t="str">
        <f t="shared" ref="AT79:AT91" si="297">IF(SUM(AU79:AV79)=0,"",SUM(AU79:AV79))</f>
        <v/>
      </c>
      <c r="AU79" s="10"/>
      <c r="AV79" s="10"/>
      <c r="AW79" s="18">
        <f t="shared" ref="AW79:AW91" si="298">SUM(M79,P79,S79,V79,Y79,AB79,AE79,AH79,AK79,AN79,AQ79,AT79)</f>
        <v>0</v>
      </c>
      <c r="AX79" s="18">
        <f t="shared" ref="AX79:AX91" si="299">SUM(N79,Q79,T79,W79,Z79,AC79,AF79,AI79,AL79,AO79,AR79,AU79)</f>
        <v>0</v>
      </c>
      <c r="AY79" s="19">
        <f t="shared" ref="AY79:AY91" si="300">SUM(O79,R79,U79,X79,AA79,AD79,AG79,AJ79,AM79,AP79,AS79,AV79)</f>
        <v>0</v>
      </c>
    </row>
    <row r="80" spans="2:51" ht="14.1" hidden="1" customHeight="1">
      <c r="B80" s="230"/>
      <c r="C80" s="166"/>
      <c r="D80" s="113"/>
      <c r="E80" s="42"/>
      <c r="F80" s="7"/>
      <c r="G80" s="8"/>
      <c r="H80" s="8"/>
      <c r="I80" s="8"/>
      <c r="J80" s="8"/>
      <c r="K80" s="8"/>
      <c r="L80" s="42"/>
      <c r="M80" s="35" t="str">
        <f t="shared" si="286"/>
        <v/>
      </c>
      <c r="N80" s="11"/>
      <c r="O80" s="11"/>
      <c r="P80" s="35" t="str">
        <f t="shared" si="287"/>
        <v/>
      </c>
      <c r="Q80" s="9"/>
      <c r="R80" s="9"/>
      <c r="S80" s="35" t="str">
        <f t="shared" si="288"/>
        <v/>
      </c>
      <c r="T80" s="9"/>
      <c r="U80" s="9"/>
      <c r="V80" s="35" t="str">
        <f t="shared" si="289"/>
        <v/>
      </c>
      <c r="W80" s="9"/>
      <c r="X80" s="9"/>
      <c r="Y80" s="35" t="str">
        <f t="shared" si="290"/>
        <v/>
      </c>
      <c r="Z80" s="9"/>
      <c r="AA80" s="9"/>
      <c r="AB80" s="35" t="str">
        <f t="shared" si="291"/>
        <v/>
      </c>
      <c r="AC80" s="9"/>
      <c r="AD80" s="9"/>
      <c r="AE80" s="35" t="str">
        <f t="shared" si="292"/>
        <v/>
      </c>
      <c r="AF80" s="10"/>
      <c r="AG80" s="10"/>
      <c r="AH80" s="35" t="str">
        <f t="shared" si="293"/>
        <v/>
      </c>
      <c r="AI80" s="10"/>
      <c r="AJ80" s="10"/>
      <c r="AK80" s="35" t="str">
        <f t="shared" si="294"/>
        <v/>
      </c>
      <c r="AL80" s="10"/>
      <c r="AM80" s="10"/>
      <c r="AN80" s="35" t="str">
        <f t="shared" si="295"/>
        <v/>
      </c>
      <c r="AO80" s="10"/>
      <c r="AP80" s="10"/>
      <c r="AQ80" s="35" t="str">
        <f t="shared" si="296"/>
        <v/>
      </c>
      <c r="AR80" s="10"/>
      <c r="AS80" s="10"/>
      <c r="AT80" s="35" t="str">
        <f t="shared" si="297"/>
        <v/>
      </c>
      <c r="AU80" s="10"/>
      <c r="AV80" s="10"/>
      <c r="AW80" s="18">
        <f t="shared" si="298"/>
        <v>0</v>
      </c>
      <c r="AX80" s="18">
        <f t="shared" si="299"/>
        <v>0</v>
      </c>
      <c r="AY80" s="19">
        <f t="shared" si="300"/>
        <v>0</v>
      </c>
    </row>
    <row r="81" spans="2:51" ht="14.1" hidden="1" customHeight="1">
      <c r="B81" s="230"/>
      <c r="C81" s="166"/>
      <c r="D81" s="113"/>
      <c r="E81" s="42"/>
      <c r="F81" s="7"/>
      <c r="G81" s="8"/>
      <c r="H81" s="8"/>
      <c r="I81" s="8"/>
      <c r="J81" s="8"/>
      <c r="K81" s="8"/>
      <c r="L81" s="42"/>
      <c r="M81" s="35" t="str">
        <f t="shared" si="286"/>
        <v/>
      </c>
      <c r="N81" s="11"/>
      <c r="O81" s="11"/>
      <c r="P81" s="35" t="str">
        <f t="shared" si="287"/>
        <v/>
      </c>
      <c r="Q81" s="9"/>
      <c r="R81" s="9"/>
      <c r="S81" s="35" t="str">
        <f t="shared" si="288"/>
        <v/>
      </c>
      <c r="T81" s="9"/>
      <c r="U81" s="9"/>
      <c r="V81" s="35" t="str">
        <f t="shared" si="289"/>
        <v/>
      </c>
      <c r="W81" s="9"/>
      <c r="X81" s="9"/>
      <c r="Y81" s="35" t="str">
        <f t="shared" si="290"/>
        <v/>
      </c>
      <c r="Z81" s="9"/>
      <c r="AA81" s="9"/>
      <c r="AB81" s="35" t="str">
        <f t="shared" si="291"/>
        <v/>
      </c>
      <c r="AC81" s="9"/>
      <c r="AD81" s="9"/>
      <c r="AE81" s="35" t="str">
        <f t="shared" si="292"/>
        <v/>
      </c>
      <c r="AF81" s="10"/>
      <c r="AG81" s="10"/>
      <c r="AH81" s="35" t="str">
        <f t="shared" si="293"/>
        <v/>
      </c>
      <c r="AI81" s="10"/>
      <c r="AJ81" s="10"/>
      <c r="AK81" s="35" t="str">
        <f t="shared" si="294"/>
        <v/>
      </c>
      <c r="AL81" s="10"/>
      <c r="AM81" s="10"/>
      <c r="AN81" s="35" t="str">
        <f t="shared" si="295"/>
        <v/>
      </c>
      <c r="AO81" s="10"/>
      <c r="AP81" s="10"/>
      <c r="AQ81" s="35" t="str">
        <f t="shared" si="296"/>
        <v/>
      </c>
      <c r="AR81" s="10"/>
      <c r="AS81" s="10"/>
      <c r="AT81" s="35" t="str">
        <f t="shared" si="297"/>
        <v/>
      </c>
      <c r="AU81" s="10"/>
      <c r="AV81" s="10"/>
      <c r="AW81" s="18">
        <f t="shared" si="298"/>
        <v>0</v>
      </c>
      <c r="AX81" s="18">
        <f t="shared" si="299"/>
        <v>0</v>
      </c>
      <c r="AY81" s="19">
        <f t="shared" si="300"/>
        <v>0</v>
      </c>
    </row>
    <row r="82" spans="2:51" ht="14.1" hidden="1" customHeight="1">
      <c r="B82" s="230"/>
      <c r="C82" s="166"/>
      <c r="D82" s="113"/>
      <c r="E82" s="42"/>
      <c r="F82" s="7"/>
      <c r="G82" s="8"/>
      <c r="H82" s="8"/>
      <c r="I82" s="8"/>
      <c r="J82" s="8"/>
      <c r="K82" s="8"/>
      <c r="L82" s="42"/>
      <c r="M82" s="35" t="str">
        <f t="shared" si="286"/>
        <v/>
      </c>
      <c r="N82" s="11"/>
      <c r="O82" s="11"/>
      <c r="P82" s="35" t="str">
        <f t="shared" si="287"/>
        <v/>
      </c>
      <c r="Q82" s="9"/>
      <c r="R82" s="9"/>
      <c r="S82" s="35" t="str">
        <f t="shared" si="288"/>
        <v/>
      </c>
      <c r="T82" s="9"/>
      <c r="U82" s="9"/>
      <c r="V82" s="35" t="str">
        <f t="shared" si="289"/>
        <v/>
      </c>
      <c r="W82" s="9"/>
      <c r="X82" s="9"/>
      <c r="Y82" s="35" t="str">
        <f t="shared" si="290"/>
        <v/>
      </c>
      <c r="Z82" s="9"/>
      <c r="AA82" s="9"/>
      <c r="AB82" s="35" t="str">
        <f t="shared" si="291"/>
        <v/>
      </c>
      <c r="AC82" s="9"/>
      <c r="AD82" s="9"/>
      <c r="AE82" s="35" t="str">
        <f t="shared" si="292"/>
        <v/>
      </c>
      <c r="AF82" s="10"/>
      <c r="AG82" s="10"/>
      <c r="AH82" s="35" t="str">
        <f t="shared" si="293"/>
        <v/>
      </c>
      <c r="AI82" s="10"/>
      <c r="AJ82" s="10"/>
      <c r="AK82" s="35" t="str">
        <f t="shared" si="294"/>
        <v/>
      </c>
      <c r="AL82" s="10"/>
      <c r="AM82" s="10"/>
      <c r="AN82" s="35" t="str">
        <f t="shared" si="295"/>
        <v/>
      </c>
      <c r="AO82" s="10"/>
      <c r="AP82" s="10"/>
      <c r="AQ82" s="35" t="str">
        <f t="shared" si="296"/>
        <v/>
      </c>
      <c r="AR82" s="10"/>
      <c r="AS82" s="10"/>
      <c r="AT82" s="35" t="str">
        <f t="shared" si="297"/>
        <v/>
      </c>
      <c r="AU82" s="10"/>
      <c r="AV82" s="10"/>
      <c r="AW82" s="18">
        <f t="shared" si="298"/>
        <v>0</v>
      </c>
      <c r="AX82" s="18">
        <f t="shared" si="299"/>
        <v>0</v>
      </c>
      <c r="AY82" s="19">
        <f t="shared" si="300"/>
        <v>0</v>
      </c>
    </row>
    <row r="83" spans="2:51" ht="14.1" hidden="1" customHeight="1">
      <c r="B83" s="230"/>
      <c r="C83" s="166"/>
      <c r="D83" s="113"/>
      <c r="E83" s="42"/>
      <c r="F83" s="7"/>
      <c r="G83" s="8"/>
      <c r="H83" s="8"/>
      <c r="I83" s="8"/>
      <c r="J83" s="8"/>
      <c r="K83" s="8"/>
      <c r="L83" s="42"/>
      <c r="M83" s="35" t="str">
        <f t="shared" si="286"/>
        <v/>
      </c>
      <c r="N83" s="11"/>
      <c r="O83" s="11"/>
      <c r="P83" s="35" t="str">
        <f t="shared" si="287"/>
        <v/>
      </c>
      <c r="Q83" s="9"/>
      <c r="R83" s="9"/>
      <c r="S83" s="35" t="str">
        <f t="shared" si="288"/>
        <v/>
      </c>
      <c r="T83" s="9"/>
      <c r="U83" s="9"/>
      <c r="V83" s="35" t="str">
        <f t="shared" si="289"/>
        <v/>
      </c>
      <c r="W83" s="9"/>
      <c r="X83" s="9"/>
      <c r="Y83" s="35" t="str">
        <f t="shared" si="290"/>
        <v/>
      </c>
      <c r="Z83" s="9"/>
      <c r="AA83" s="9"/>
      <c r="AB83" s="35" t="str">
        <f t="shared" si="291"/>
        <v/>
      </c>
      <c r="AC83" s="9"/>
      <c r="AD83" s="9"/>
      <c r="AE83" s="35" t="str">
        <f t="shared" si="292"/>
        <v/>
      </c>
      <c r="AF83" s="10"/>
      <c r="AG83" s="10"/>
      <c r="AH83" s="35" t="str">
        <f t="shared" si="293"/>
        <v/>
      </c>
      <c r="AI83" s="10"/>
      <c r="AJ83" s="10"/>
      <c r="AK83" s="35" t="str">
        <f t="shared" si="294"/>
        <v/>
      </c>
      <c r="AL83" s="10"/>
      <c r="AM83" s="10"/>
      <c r="AN83" s="35" t="str">
        <f t="shared" si="295"/>
        <v/>
      </c>
      <c r="AO83" s="10"/>
      <c r="AP83" s="10"/>
      <c r="AQ83" s="35" t="str">
        <f t="shared" si="296"/>
        <v/>
      </c>
      <c r="AR83" s="10"/>
      <c r="AS83" s="10"/>
      <c r="AT83" s="35" t="str">
        <f t="shared" si="297"/>
        <v/>
      </c>
      <c r="AU83" s="10"/>
      <c r="AV83" s="10"/>
      <c r="AW83" s="18">
        <f t="shared" si="298"/>
        <v>0</v>
      </c>
      <c r="AX83" s="18">
        <f t="shared" si="299"/>
        <v>0</v>
      </c>
      <c r="AY83" s="19">
        <f t="shared" si="300"/>
        <v>0</v>
      </c>
    </row>
    <row r="84" spans="2:51" ht="14.1" hidden="1" customHeight="1">
      <c r="B84" s="230"/>
      <c r="C84" s="166"/>
      <c r="D84" s="113"/>
      <c r="E84" s="42"/>
      <c r="F84" s="7"/>
      <c r="G84" s="8"/>
      <c r="H84" s="8"/>
      <c r="I84" s="8"/>
      <c r="J84" s="8"/>
      <c r="K84" s="8"/>
      <c r="L84" s="42"/>
      <c r="M84" s="35" t="str">
        <f t="shared" si="286"/>
        <v/>
      </c>
      <c r="N84" s="11"/>
      <c r="O84" s="11"/>
      <c r="P84" s="35" t="str">
        <f t="shared" si="287"/>
        <v/>
      </c>
      <c r="Q84" s="9"/>
      <c r="R84" s="9"/>
      <c r="S84" s="35" t="str">
        <f t="shared" si="288"/>
        <v/>
      </c>
      <c r="T84" s="9"/>
      <c r="U84" s="9"/>
      <c r="V84" s="35" t="str">
        <f t="shared" si="289"/>
        <v/>
      </c>
      <c r="W84" s="9"/>
      <c r="X84" s="9"/>
      <c r="Y84" s="35" t="str">
        <f t="shared" si="290"/>
        <v/>
      </c>
      <c r="Z84" s="9"/>
      <c r="AA84" s="9"/>
      <c r="AB84" s="35" t="str">
        <f t="shared" si="291"/>
        <v/>
      </c>
      <c r="AC84" s="9"/>
      <c r="AD84" s="9"/>
      <c r="AE84" s="35" t="str">
        <f t="shared" si="292"/>
        <v/>
      </c>
      <c r="AF84" s="10"/>
      <c r="AG84" s="10"/>
      <c r="AH84" s="35" t="str">
        <f t="shared" si="293"/>
        <v/>
      </c>
      <c r="AI84" s="10"/>
      <c r="AJ84" s="10"/>
      <c r="AK84" s="35" t="str">
        <f t="shared" si="294"/>
        <v/>
      </c>
      <c r="AL84" s="10"/>
      <c r="AM84" s="10"/>
      <c r="AN84" s="35" t="str">
        <f t="shared" si="295"/>
        <v/>
      </c>
      <c r="AO84" s="10"/>
      <c r="AP84" s="10"/>
      <c r="AQ84" s="35" t="str">
        <f t="shared" si="296"/>
        <v/>
      </c>
      <c r="AR84" s="10"/>
      <c r="AS84" s="10"/>
      <c r="AT84" s="35" t="str">
        <f t="shared" si="297"/>
        <v/>
      </c>
      <c r="AU84" s="10"/>
      <c r="AV84" s="10"/>
      <c r="AW84" s="18">
        <f t="shared" si="298"/>
        <v>0</v>
      </c>
      <c r="AX84" s="18">
        <f t="shared" si="299"/>
        <v>0</v>
      </c>
      <c r="AY84" s="19">
        <f t="shared" si="300"/>
        <v>0</v>
      </c>
    </row>
    <row r="85" spans="2:51" ht="14.1" hidden="1" customHeight="1">
      <c r="B85" s="230"/>
      <c r="C85" s="166"/>
      <c r="D85" s="113"/>
      <c r="E85" s="42"/>
      <c r="F85" s="7"/>
      <c r="G85" s="8"/>
      <c r="H85" s="8"/>
      <c r="I85" s="8"/>
      <c r="J85" s="8"/>
      <c r="K85" s="8"/>
      <c r="L85" s="42"/>
      <c r="M85" s="35" t="str">
        <f t="shared" si="286"/>
        <v/>
      </c>
      <c r="N85" s="11"/>
      <c r="O85" s="11"/>
      <c r="P85" s="35" t="str">
        <f t="shared" si="287"/>
        <v/>
      </c>
      <c r="Q85" s="9"/>
      <c r="R85" s="9"/>
      <c r="S85" s="35" t="str">
        <f t="shared" si="288"/>
        <v/>
      </c>
      <c r="T85" s="9"/>
      <c r="U85" s="9"/>
      <c r="V85" s="35" t="str">
        <f t="shared" si="289"/>
        <v/>
      </c>
      <c r="W85" s="9"/>
      <c r="X85" s="9"/>
      <c r="Y85" s="35" t="str">
        <f t="shared" si="290"/>
        <v/>
      </c>
      <c r="Z85" s="9"/>
      <c r="AA85" s="9"/>
      <c r="AB85" s="35" t="str">
        <f t="shared" si="291"/>
        <v/>
      </c>
      <c r="AC85" s="9"/>
      <c r="AD85" s="9"/>
      <c r="AE85" s="35" t="str">
        <f t="shared" si="292"/>
        <v/>
      </c>
      <c r="AF85" s="10"/>
      <c r="AG85" s="10"/>
      <c r="AH85" s="35" t="str">
        <f t="shared" si="293"/>
        <v/>
      </c>
      <c r="AI85" s="10"/>
      <c r="AJ85" s="10"/>
      <c r="AK85" s="35" t="str">
        <f t="shared" si="294"/>
        <v/>
      </c>
      <c r="AL85" s="10"/>
      <c r="AM85" s="10"/>
      <c r="AN85" s="35" t="str">
        <f t="shared" si="295"/>
        <v/>
      </c>
      <c r="AO85" s="10"/>
      <c r="AP85" s="10"/>
      <c r="AQ85" s="35" t="str">
        <f t="shared" si="296"/>
        <v/>
      </c>
      <c r="AR85" s="10"/>
      <c r="AS85" s="10"/>
      <c r="AT85" s="35" t="str">
        <f t="shared" si="297"/>
        <v/>
      </c>
      <c r="AU85" s="10"/>
      <c r="AV85" s="10"/>
      <c r="AW85" s="18">
        <f t="shared" si="298"/>
        <v>0</v>
      </c>
      <c r="AX85" s="18">
        <f t="shared" si="299"/>
        <v>0</v>
      </c>
      <c r="AY85" s="19">
        <f t="shared" si="300"/>
        <v>0</v>
      </c>
    </row>
    <row r="86" spans="2:51" ht="14.1" hidden="1" customHeight="1">
      <c r="B86" s="230"/>
      <c r="C86" s="166"/>
      <c r="D86" s="113"/>
      <c r="E86" s="42"/>
      <c r="F86" s="7"/>
      <c r="G86" s="8"/>
      <c r="H86" s="8"/>
      <c r="I86" s="8"/>
      <c r="J86" s="8"/>
      <c r="K86" s="8"/>
      <c r="L86" s="42"/>
      <c r="M86" s="35" t="str">
        <f t="shared" si="286"/>
        <v/>
      </c>
      <c r="N86" s="11"/>
      <c r="O86" s="11"/>
      <c r="P86" s="35" t="str">
        <f t="shared" si="287"/>
        <v/>
      </c>
      <c r="Q86" s="9"/>
      <c r="R86" s="9"/>
      <c r="S86" s="35" t="str">
        <f t="shared" si="288"/>
        <v/>
      </c>
      <c r="T86" s="9"/>
      <c r="U86" s="9"/>
      <c r="V86" s="35" t="str">
        <f t="shared" si="289"/>
        <v/>
      </c>
      <c r="W86" s="9"/>
      <c r="X86" s="9"/>
      <c r="Y86" s="35" t="str">
        <f t="shared" si="290"/>
        <v/>
      </c>
      <c r="Z86" s="9"/>
      <c r="AA86" s="9"/>
      <c r="AB86" s="35" t="str">
        <f t="shared" si="291"/>
        <v/>
      </c>
      <c r="AC86" s="9"/>
      <c r="AD86" s="9"/>
      <c r="AE86" s="35" t="str">
        <f t="shared" si="292"/>
        <v/>
      </c>
      <c r="AF86" s="10"/>
      <c r="AG86" s="10"/>
      <c r="AH86" s="35" t="str">
        <f t="shared" si="293"/>
        <v/>
      </c>
      <c r="AI86" s="10"/>
      <c r="AJ86" s="10"/>
      <c r="AK86" s="35" t="str">
        <f t="shared" si="294"/>
        <v/>
      </c>
      <c r="AL86" s="10"/>
      <c r="AM86" s="10"/>
      <c r="AN86" s="35" t="str">
        <f t="shared" si="295"/>
        <v/>
      </c>
      <c r="AO86" s="10"/>
      <c r="AP86" s="10"/>
      <c r="AQ86" s="35" t="str">
        <f t="shared" si="296"/>
        <v/>
      </c>
      <c r="AR86" s="10"/>
      <c r="AS86" s="10"/>
      <c r="AT86" s="35" t="str">
        <f t="shared" si="297"/>
        <v/>
      </c>
      <c r="AU86" s="10"/>
      <c r="AV86" s="10"/>
      <c r="AW86" s="18">
        <f t="shared" si="298"/>
        <v>0</v>
      </c>
      <c r="AX86" s="18">
        <f t="shared" si="299"/>
        <v>0</v>
      </c>
      <c r="AY86" s="19">
        <f t="shared" si="300"/>
        <v>0</v>
      </c>
    </row>
    <row r="87" spans="2:51" ht="14.1" hidden="1" customHeight="1">
      <c r="B87" s="230"/>
      <c r="C87" s="166"/>
      <c r="D87" s="113"/>
      <c r="E87" s="42"/>
      <c r="F87" s="7"/>
      <c r="G87" s="8"/>
      <c r="H87" s="8"/>
      <c r="I87" s="8"/>
      <c r="J87" s="8"/>
      <c r="K87" s="8"/>
      <c r="L87" s="42"/>
      <c r="M87" s="35" t="str">
        <f t="shared" si="286"/>
        <v/>
      </c>
      <c r="N87" s="11"/>
      <c r="O87" s="11"/>
      <c r="P87" s="35" t="str">
        <f t="shared" si="287"/>
        <v/>
      </c>
      <c r="Q87" s="9"/>
      <c r="R87" s="9"/>
      <c r="S87" s="35" t="str">
        <f t="shared" si="288"/>
        <v/>
      </c>
      <c r="T87" s="9"/>
      <c r="U87" s="9"/>
      <c r="V87" s="35" t="str">
        <f t="shared" si="289"/>
        <v/>
      </c>
      <c r="W87" s="9"/>
      <c r="X87" s="9"/>
      <c r="Y87" s="35" t="str">
        <f t="shared" si="290"/>
        <v/>
      </c>
      <c r="Z87" s="9"/>
      <c r="AA87" s="9"/>
      <c r="AB87" s="35" t="str">
        <f t="shared" si="291"/>
        <v/>
      </c>
      <c r="AC87" s="9"/>
      <c r="AD87" s="9"/>
      <c r="AE87" s="35" t="str">
        <f t="shared" si="292"/>
        <v/>
      </c>
      <c r="AF87" s="10"/>
      <c r="AG87" s="10"/>
      <c r="AH87" s="35" t="str">
        <f t="shared" si="293"/>
        <v/>
      </c>
      <c r="AI87" s="10"/>
      <c r="AJ87" s="10"/>
      <c r="AK87" s="35" t="str">
        <f t="shared" si="294"/>
        <v/>
      </c>
      <c r="AL87" s="10"/>
      <c r="AM87" s="10"/>
      <c r="AN87" s="35" t="str">
        <f t="shared" si="295"/>
        <v/>
      </c>
      <c r="AO87" s="10"/>
      <c r="AP87" s="10"/>
      <c r="AQ87" s="35" t="str">
        <f t="shared" si="296"/>
        <v/>
      </c>
      <c r="AR87" s="10"/>
      <c r="AS87" s="10"/>
      <c r="AT87" s="35" t="str">
        <f t="shared" si="297"/>
        <v/>
      </c>
      <c r="AU87" s="10"/>
      <c r="AV87" s="10"/>
      <c r="AW87" s="18">
        <f t="shared" si="298"/>
        <v>0</v>
      </c>
      <c r="AX87" s="18">
        <f t="shared" si="299"/>
        <v>0</v>
      </c>
      <c r="AY87" s="19">
        <f t="shared" si="300"/>
        <v>0</v>
      </c>
    </row>
    <row r="88" spans="2:51" ht="14.1" hidden="1" customHeight="1">
      <c r="B88" s="230"/>
      <c r="C88" s="166"/>
      <c r="D88" s="113"/>
      <c r="E88" s="42"/>
      <c r="F88" s="7"/>
      <c r="G88" s="8"/>
      <c r="H88" s="8"/>
      <c r="I88" s="8"/>
      <c r="J88" s="8"/>
      <c r="K88" s="8"/>
      <c r="L88" s="42"/>
      <c r="M88" s="35" t="str">
        <f t="shared" si="286"/>
        <v/>
      </c>
      <c r="N88" s="11"/>
      <c r="O88" s="11"/>
      <c r="P88" s="35" t="str">
        <f t="shared" si="287"/>
        <v/>
      </c>
      <c r="Q88" s="9"/>
      <c r="R88" s="9"/>
      <c r="S88" s="35" t="str">
        <f t="shared" si="288"/>
        <v/>
      </c>
      <c r="T88" s="9"/>
      <c r="U88" s="9"/>
      <c r="V88" s="35" t="str">
        <f t="shared" si="289"/>
        <v/>
      </c>
      <c r="W88" s="9"/>
      <c r="X88" s="9"/>
      <c r="Y88" s="35" t="str">
        <f t="shared" si="290"/>
        <v/>
      </c>
      <c r="Z88" s="9"/>
      <c r="AA88" s="9"/>
      <c r="AB88" s="35" t="str">
        <f t="shared" si="291"/>
        <v/>
      </c>
      <c r="AC88" s="9"/>
      <c r="AD88" s="9"/>
      <c r="AE88" s="35" t="str">
        <f t="shared" si="292"/>
        <v/>
      </c>
      <c r="AF88" s="10"/>
      <c r="AG88" s="10"/>
      <c r="AH88" s="35" t="str">
        <f t="shared" si="293"/>
        <v/>
      </c>
      <c r="AI88" s="10"/>
      <c r="AJ88" s="10"/>
      <c r="AK88" s="35" t="str">
        <f t="shared" si="294"/>
        <v/>
      </c>
      <c r="AL88" s="10"/>
      <c r="AM88" s="10"/>
      <c r="AN88" s="35" t="str">
        <f t="shared" si="295"/>
        <v/>
      </c>
      <c r="AO88" s="10"/>
      <c r="AP88" s="10"/>
      <c r="AQ88" s="35" t="str">
        <f t="shared" si="296"/>
        <v/>
      </c>
      <c r="AR88" s="10"/>
      <c r="AS88" s="10"/>
      <c r="AT88" s="35" t="str">
        <f t="shared" si="297"/>
        <v/>
      </c>
      <c r="AU88" s="10"/>
      <c r="AV88" s="10"/>
      <c r="AW88" s="18">
        <f t="shared" si="298"/>
        <v>0</v>
      </c>
      <c r="AX88" s="18">
        <f t="shared" si="299"/>
        <v>0</v>
      </c>
      <c r="AY88" s="19">
        <f t="shared" si="300"/>
        <v>0</v>
      </c>
    </row>
    <row r="89" spans="2:51" ht="14.1" hidden="1" customHeight="1">
      <c r="B89" s="230"/>
      <c r="C89" s="166"/>
      <c r="D89" s="113"/>
      <c r="E89" s="42"/>
      <c r="F89" s="7"/>
      <c r="G89" s="8"/>
      <c r="H89" s="8"/>
      <c r="I89" s="8"/>
      <c r="J89" s="8"/>
      <c r="K89" s="8"/>
      <c r="L89" s="42"/>
      <c r="M89" s="35" t="str">
        <f t="shared" si="286"/>
        <v/>
      </c>
      <c r="N89" s="11"/>
      <c r="O89" s="11"/>
      <c r="P89" s="35" t="str">
        <f t="shared" si="287"/>
        <v/>
      </c>
      <c r="Q89" s="9"/>
      <c r="R89" s="9"/>
      <c r="S89" s="35" t="str">
        <f t="shared" si="288"/>
        <v/>
      </c>
      <c r="T89" s="9"/>
      <c r="U89" s="9"/>
      <c r="V89" s="35" t="str">
        <f t="shared" si="289"/>
        <v/>
      </c>
      <c r="W89" s="9"/>
      <c r="X89" s="9"/>
      <c r="Y89" s="35" t="str">
        <f t="shared" si="290"/>
        <v/>
      </c>
      <c r="Z89" s="9"/>
      <c r="AA89" s="9"/>
      <c r="AB89" s="35" t="str">
        <f t="shared" si="291"/>
        <v/>
      </c>
      <c r="AC89" s="9"/>
      <c r="AD89" s="9"/>
      <c r="AE89" s="35" t="str">
        <f t="shared" si="292"/>
        <v/>
      </c>
      <c r="AF89" s="10"/>
      <c r="AG89" s="10"/>
      <c r="AH89" s="35" t="str">
        <f t="shared" si="293"/>
        <v/>
      </c>
      <c r="AI89" s="10"/>
      <c r="AJ89" s="10"/>
      <c r="AK89" s="35" t="str">
        <f t="shared" si="294"/>
        <v/>
      </c>
      <c r="AL89" s="10"/>
      <c r="AM89" s="10"/>
      <c r="AN89" s="35" t="str">
        <f t="shared" si="295"/>
        <v/>
      </c>
      <c r="AO89" s="10"/>
      <c r="AP89" s="10"/>
      <c r="AQ89" s="35" t="str">
        <f t="shared" si="296"/>
        <v/>
      </c>
      <c r="AR89" s="10"/>
      <c r="AS89" s="10"/>
      <c r="AT89" s="35" t="str">
        <f t="shared" si="297"/>
        <v/>
      </c>
      <c r="AU89" s="10"/>
      <c r="AV89" s="10"/>
      <c r="AW89" s="18">
        <f t="shared" si="298"/>
        <v>0</v>
      </c>
      <c r="AX89" s="18">
        <f t="shared" si="299"/>
        <v>0</v>
      </c>
      <c r="AY89" s="19">
        <f t="shared" si="300"/>
        <v>0</v>
      </c>
    </row>
    <row r="90" spans="2:51" ht="14.1" hidden="1" customHeight="1">
      <c r="B90" s="230"/>
      <c r="C90" s="166"/>
      <c r="D90" s="113"/>
      <c r="E90" s="42"/>
      <c r="F90" s="7"/>
      <c r="G90" s="8"/>
      <c r="H90" s="8"/>
      <c r="I90" s="8"/>
      <c r="J90" s="8"/>
      <c r="K90" s="8"/>
      <c r="L90" s="42"/>
      <c r="M90" s="35" t="str">
        <f t="shared" si="286"/>
        <v/>
      </c>
      <c r="N90" s="11"/>
      <c r="O90" s="11"/>
      <c r="P90" s="35" t="str">
        <f t="shared" si="287"/>
        <v/>
      </c>
      <c r="Q90" s="9"/>
      <c r="R90" s="9"/>
      <c r="S90" s="35" t="str">
        <f t="shared" si="288"/>
        <v/>
      </c>
      <c r="T90" s="9"/>
      <c r="U90" s="9"/>
      <c r="V90" s="35" t="str">
        <f t="shared" si="289"/>
        <v/>
      </c>
      <c r="W90" s="9"/>
      <c r="X90" s="9"/>
      <c r="Y90" s="35" t="str">
        <f t="shared" si="290"/>
        <v/>
      </c>
      <c r="Z90" s="9"/>
      <c r="AA90" s="9"/>
      <c r="AB90" s="35" t="str">
        <f t="shared" si="291"/>
        <v/>
      </c>
      <c r="AC90" s="9"/>
      <c r="AD90" s="9"/>
      <c r="AE90" s="35" t="str">
        <f t="shared" si="292"/>
        <v/>
      </c>
      <c r="AF90" s="10"/>
      <c r="AG90" s="10"/>
      <c r="AH90" s="35" t="str">
        <f t="shared" si="293"/>
        <v/>
      </c>
      <c r="AI90" s="10"/>
      <c r="AJ90" s="10"/>
      <c r="AK90" s="35" t="str">
        <f t="shared" si="294"/>
        <v/>
      </c>
      <c r="AL90" s="10"/>
      <c r="AM90" s="10"/>
      <c r="AN90" s="35" t="str">
        <f t="shared" si="295"/>
        <v/>
      </c>
      <c r="AO90" s="10"/>
      <c r="AP90" s="10"/>
      <c r="AQ90" s="35" t="str">
        <f t="shared" si="296"/>
        <v/>
      </c>
      <c r="AR90" s="10"/>
      <c r="AS90" s="10"/>
      <c r="AT90" s="35" t="str">
        <f t="shared" si="297"/>
        <v/>
      </c>
      <c r="AU90" s="10"/>
      <c r="AV90" s="10"/>
      <c r="AW90" s="18">
        <f t="shared" si="298"/>
        <v>0</v>
      </c>
      <c r="AX90" s="18">
        <f t="shared" si="299"/>
        <v>0</v>
      </c>
      <c r="AY90" s="19">
        <f t="shared" si="300"/>
        <v>0</v>
      </c>
    </row>
    <row r="91" spans="2:51" ht="14.1" hidden="1" customHeight="1">
      <c r="B91" s="230"/>
      <c r="C91" s="166"/>
      <c r="D91" s="113"/>
      <c r="E91" s="42"/>
      <c r="F91" s="7"/>
      <c r="G91" s="8"/>
      <c r="H91" s="8"/>
      <c r="I91" s="8"/>
      <c r="J91" s="8"/>
      <c r="K91" s="8"/>
      <c r="L91" s="42"/>
      <c r="M91" s="35" t="str">
        <f t="shared" si="286"/>
        <v/>
      </c>
      <c r="N91" s="11"/>
      <c r="O91" s="11"/>
      <c r="P91" s="35" t="str">
        <f t="shared" si="287"/>
        <v/>
      </c>
      <c r="Q91" s="9"/>
      <c r="R91" s="9"/>
      <c r="S91" s="35" t="str">
        <f t="shared" si="288"/>
        <v/>
      </c>
      <c r="T91" s="9"/>
      <c r="U91" s="9"/>
      <c r="V91" s="35" t="str">
        <f t="shared" si="289"/>
        <v/>
      </c>
      <c r="W91" s="9"/>
      <c r="X91" s="9"/>
      <c r="Y91" s="35" t="str">
        <f t="shared" si="290"/>
        <v/>
      </c>
      <c r="Z91" s="9"/>
      <c r="AA91" s="9"/>
      <c r="AB91" s="35" t="str">
        <f t="shared" si="291"/>
        <v/>
      </c>
      <c r="AC91" s="9"/>
      <c r="AD91" s="9"/>
      <c r="AE91" s="35" t="str">
        <f t="shared" si="292"/>
        <v/>
      </c>
      <c r="AF91" s="10"/>
      <c r="AG91" s="10"/>
      <c r="AH91" s="35" t="str">
        <f t="shared" si="293"/>
        <v/>
      </c>
      <c r="AI91" s="10"/>
      <c r="AJ91" s="10"/>
      <c r="AK91" s="35" t="str">
        <f t="shared" si="294"/>
        <v/>
      </c>
      <c r="AL91" s="10"/>
      <c r="AM91" s="10"/>
      <c r="AN91" s="35" t="str">
        <f t="shared" si="295"/>
        <v/>
      </c>
      <c r="AO91" s="10"/>
      <c r="AP91" s="10"/>
      <c r="AQ91" s="35" t="str">
        <f t="shared" si="296"/>
        <v/>
      </c>
      <c r="AR91" s="10"/>
      <c r="AS91" s="10"/>
      <c r="AT91" s="35" t="str">
        <f t="shared" si="297"/>
        <v/>
      </c>
      <c r="AU91" s="10"/>
      <c r="AV91" s="10"/>
      <c r="AW91" s="18">
        <f t="shared" si="298"/>
        <v>0</v>
      </c>
      <c r="AX91" s="18">
        <f t="shared" si="299"/>
        <v>0</v>
      </c>
      <c r="AY91" s="19">
        <f t="shared" si="300"/>
        <v>0</v>
      </c>
    </row>
    <row r="92" spans="2:51" ht="14.1" hidden="1" customHeight="1">
      <c r="B92" s="230"/>
      <c r="C92" s="166"/>
      <c r="D92" s="113"/>
      <c r="E92" s="42"/>
      <c r="F92" s="7"/>
      <c r="G92" s="8"/>
      <c r="H92" s="8"/>
      <c r="I92" s="8"/>
      <c r="J92" s="8"/>
      <c r="K92" s="8"/>
      <c r="L92" s="42"/>
      <c r="M92" s="35" t="str">
        <f t="shared" si="253"/>
        <v/>
      </c>
      <c r="N92" s="11"/>
      <c r="O92" s="11"/>
      <c r="P92" s="35" t="str">
        <f t="shared" si="254"/>
        <v/>
      </c>
      <c r="Q92" s="9"/>
      <c r="R92" s="9"/>
      <c r="S92" s="35" t="str">
        <f t="shared" si="255"/>
        <v/>
      </c>
      <c r="T92" s="9"/>
      <c r="U92" s="9"/>
      <c r="V92" s="35" t="str">
        <f t="shared" si="256"/>
        <v/>
      </c>
      <c r="W92" s="9"/>
      <c r="X92" s="9"/>
      <c r="Y92" s="35" t="str">
        <f t="shared" si="257"/>
        <v/>
      </c>
      <c r="Z92" s="9"/>
      <c r="AA92" s="9"/>
      <c r="AB92" s="35" t="str">
        <f t="shared" si="258"/>
        <v/>
      </c>
      <c r="AC92" s="9"/>
      <c r="AD92" s="9"/>
      <c r="AE92" s="35" t="str">
        <f t="shared" si="259"/>
        <v/>
      </c>
      <c r="AF92" s="10"/>
      <c r="AG92" s="10"/>
      <c r="AH92" s="35" t="str">
        <f t="shared" si="260"/>
        <v/>
      </c>
      <c r="AI92" s="10"/>
      <c r="AJ92" s="10"/>
      <c r="AK92" s="35" t="str">
        <f t="shared" si="261"/>
        <v/>
      </c>
      <c r="AL92" s="10"/>
      <c r="AM92" s="10"/>
      <c r="AN92" s="35" t="str">
        <f t="shared" si="262"/>
        <v/>
      </c>
      <c r="AO92" s="10"/>
      <c r="AP92" s="10"/>
      <c r="AQ92" s="35" t="str">
        <f t="shared" si="263"/>
        <v/>
      </c>
      <c r="AR92" s="10"/>
      <c r="AS92" s="10"/>
      <c r="AT92" s="35" t="str">
        <f t="shared" si="264"/>
        <v/>
      </c>
      <c r="AU92" s="10"/>
      <c r="AV92" s="10"/>
      <c r="AW92" s="18">
        <f t="shared" si="265"/>
        <v>0</v>
      </c>
      <c r="AX92" s="18">
        <f t="shared" si="266"/>
        <v>0</v>
      </c>
      <c r="AY92" s="19">
        <f t="shared" si="267"/>
        <v>0</v>
      </c>
    </row>
    <row r="93" spans="2:51" ht="14.1" hidden="1" customHeight="1">
      <c r="B93" s="230"/>
      <c r="C93" s="167"/>
      <c r="D93" s="168"/>
      <c r="E93" s="172" t="s">
        <v>9</v>
      </c>
      <c r="F93" s="173"/>
      <c r="G93" s="173"/>
      <c r="H93" s="173"/>
      <c r="I93" s="173"/>
      <c r="J93" s="173"/>
      <c r="K93" s="173"/>
      <c r="L93" s="174"/>
      <c r="M93" s="33">
        <f t="shared" ref="M93:AY93" si="301">SUM(M63:M92)</f>
        <v>0</v>
      </c>
      <c r="N93" s="33">
        <f t="shared" si="301"/>
        <v>0</v>
      </c>
      <c r="O93" s="33">
        <f t="shared" si="301"/>
        <v>0</v>
      </c>
      <c r="P93" s="33">
        <f t="shared" si="301"/>
        <v>0</v>
      </c>
      <c r="Q93" s="33">
        <f t="shared" si="301"/>
        <v>0</v>
      </c>
      <c r="R93" s="33">
        <f t="shared" si="301"/>
        <v>0</v>
      </c>
      <c r="S93" s="33">
        <f t="shared" si="301"/>
        <v>0</v>
      </c>
      <c r="T93" s="33">
        <f t="shared" si="301"/>
        <v>0</v>
      </c>
      <c r="U93" s="33">
        <f t="shared" si="301"/>
        <v>0</v>
      </c>
      <c r="V93" s="33">
        <f t="shared" si="301"/>
        <v>0</v>
      </c>
      <c r="W93" s="33">
        <f t="shared" si="301"/>
        <v>0</v>
      </c>
      <c r="X93" s="33">
        <f t="shared" si="301"/>
        <v>0</v>
      </c>
      <c r="Y93" s="33">
        <f t="shared" si="301"/>
        <v>0</v>
      </c>
      <c r="Z93" s="33">
        <f t="shared" si="301"/>
        <v>0</v>
      </c>
      <c r="AA93" s="33">
        <f t="shared" si="301"/>
        <v>0</v>
      </c>
      <c r="AB93" s="33">
        <f t="shared" si="301"/>
        <v>0</v>
      </c>
      <c r="AC93" s="33">
        <f t="shared" si="301"/>
        <v>0</v>
      </c>
      <c r="AD93" s="33">
        <f t="shared" si="301"/>
        <v>0</v>
      </c>
      <c r="AE93" s="33">
        <f t="shared" si="301"/>
        <v>0</v>
      </c>
      <c r="AF93" s="33">
        <f t="shared" si="301"/>
        <v>0</v>
      </c>
      <c r="AG93" s="33">
        <f t="shared" si="301"/>
        <v>0</v>
      </c>
      <c r="AH93" s="33">
        <f t="shared" si="301"/>
        <v>0</v>
      </c>
      <c r="AI93" s="33">
        <f t="shared" si="301"/>
        <v>0</v>
      </c>
      <c r="AJ93" s="33">
        <f t="shared" si="301"/>
        <v>0</v>
      </c>
      <c r="AK93" s="33">
        <f t="shared" si="301"/>
        <v>0</v>
      </c>
      <c r="AL93" s="33">
        <f t="shared" si="301"/>
        <v>0</v>
      </c>
      <c r="AM93" s="33">
        <f t="shared" si="301"/>
        <v>0</v>
      </c>
      <c r="AN93" s="33">
        <f t="shared" si="301"/>
        <v>0</v>
      </c>
      <c r="AO93" s="33">
        <f t="shared" si="301"/>
        <v>0</v>
      </c>
      <c r="AP93" s="33">
        <f t="shared" si="301"/>
        <v>0</v>
      </c>
      <c r="AQ93" s="33">
        <f t="shared" si="301"/>
        <v>0</v>
      </c>
      <c r="AR93" s="33">
        <f t="shared" si="301"/>
        <v>0</v>
      </c>
      <c r="AS93" s="33">
        <f t="shared" si="301"/>
        <v>0</v>
      </c>
      <c r="AT93" s="33">
        <f t="shared" si="301"/>
        <v>0</v>
      </c>
      <c r="AU93" s="33">
        <f t="shared" si="301"/>
        <v>0</v>
      </c>
      <c r="AV93" s="33">
        <f t="shared" si="301"/>
        <v>0</v>
      </c>
      <c r="AW93" s="33">
        <f t="shared" si="301"/>
        <v>0</v>
      </c>
      <c r="AX93" s="33">
        <f t="shared" si="301"/>
        <v>0</v>
      </c>
      <c r="AY93" s="34">
        <f t="shared" si="301"/>
        <v>0</v>
      </c>
    </row>
    <row r="94" spans="2:51" ht="14.1" customHeight="1">
      <c r="B94" s="230"/>
      <c r="C94" s="83" t="s">
        <v>50</v>
      </c>
      <c r="D94" s="246" t="s">
        <v>147</v>
      </c>
      <c r="E94" s="42" t="s">
        <v>175</v>
      </c>
      <c r="F94" s="7" t="s">
        <v>148</v>
      </c>
      <c r="G94" s="8"/>
      <c r="H94" s="8" t="s">
        <v>176</v>
      </c>
      <c r="I94" s="8" t="s">
        <v>180</v>
      </c>
      <c r="J94" s="8" t="s">
        <v>182</v>
      </c>
      <c r="K94" s="8" t="s">
        <v>184</v>
      </c>
      <c r="L94" s="8" t="s">
        <v>126</v>
      </c>
      <c r="M94" s="35">
        <f>IF(SUM(N94:O94)=0,"",SUM(N94:O94))</f>
        <v>3</v>
      </c>
      <c r="N94" s="11">
        <v>3</v>
      </c>
      <c r="O94" s="11">
        <v>0</v>
      </c>
      <c r="P94" s="35" t="str">
        <f>IF(SUM(Q94:R94)=0,"",SUM(Q94:R94))</f>
        <v/>
      </c>
      <c r="Q94" s="9"/>
      <c r="R94" s="9"/>
      <c r="S94" s="35" t="str">
        <f>IF(SUM(T94:U94)=0,"",SUM(T94:U94))</f>
        <v/>
      </c>
      <c r="T94" s="9"/>
      <c r="U94" s="9"/>
      <c r="V94" s="35" t="str">
        <f>IF(SUM(W94:X94)=0,"",SUM(W94:X94))</f>
        <v/>
      </c>
      <c r="W94" s="9"/>
      <c r="X94" s="9"/>
      <c r="Y94" s="35" t="str">
        <f>IF(SUM(Z94:AA94)=0,"",SUM(Z94:AA94))</f>
        <v/>
      </c>
      <c r="Z94" s="9"/>
      <c r="AA94" s="9"/>
      <c r="AB94" s="35" t="str">
        <f>IF(SUM(AC94:AD94)=0,"",SUM(AC94:AD94))</f>
        <v/>
      </c>
      <c r="AC94" s="9"/>
      <c r="AD94" s="9"/>
      <c r="AE94" s="35" t="str">
        <f>IF(SUM(AF94:AG94)=0,"",SUM(AF94:AG94))</f>
        <v/>
      </c>
      <c r="AF94" s="10"/>
      <c r="AG94" s="10"/>
      <c r="AH94" s="35" t="str">
        <f>IF(SUM(AI94:AJ94)=0,"",SUM(AI94:AJ94))</f>
        <v/>
      </c>
      <c r="AI94" s="10"/>
      <c r="AJ94" s="10"/>
      <c r="AK94" s="35" t="str">
        <f>IF(SUM(AL94:AM94)=0,"",SUM(AL94:AM94))</f>
        <v/>
      </c>
      <c r="AL94" s="10"/>
      <c r="AM94" s="10"/>
      <c r="AN94" s="35" t="str">
        <f>IF(SUM(AO94:AP94)=0,"",SUM(AO94:AP94))</f>
        <v/>
      </c>
      <c r="AO94" s="10"/>
      <c r="AP94" s="10"/>
      <c r="AQ94" s="35" t="str">
        <f>IF(SUM(AR94:AS94)=0,"",SUM(AR94:AS94))</f>
        <v/>
      </c>
      <c r="AR94" s="10"/>
      <c r="AS94" s="10"/>
      <c r="AT94" s="35" t="str">
        <f>IF(SUM(AU94:AV94)=0,"",SUM(AU94:AV94))</f>
        <v/>
      </c>
      <c r="AU94" s="10"/>
      <c r="AV94" s="10"/>
      <c r="AW94" s="18">
        <f>SUM(M94,P94,S94,V94,Y94,AB94,AE94,AH94,AK94,AN94,AQ94,AT94)</f>
        <v>3</v>
      </c>
      <c r="AX94" s="18">
        <f t="shared" ref="AX94" si="302">SUM(N94,Q94,T94,W94,Z94,AC94,AF94,AI94,AL94,AO94,AR94,AU94)</f>
        <v>3</v>
      </c>
      <c r="AY94" s="19">
        <f t="shared" ref="AY94" si="303">SUM(O94,R94,U94,X94,AA94,AD94,AG94,AJ94,AM94,AP94,AS94,AV94)</f>
        <v>0</v>
      </c>
    </row>
    <row r="95" spans="2:51" ht="14.1" customHeight="1">
      <c r="B95" s="230"/>
      <c r="C95" s="84"/>
      <c r="D95" s="247"/>
      <c r="E95" s="42" t="s">
        <v>175</v>
      </c>
      <c r="F95" s="7" t="s">
        <v>149</v>
      </c>
      <c r="G95" s="8"/>
      <c r="H95" s="8" t="s">
        <v>178</v>
      </c>
      <c r="I95" s="8" t="s">
        <v>180</v>
      </c>
      <c r="J95" s="8" t="s">
        <v>182</v>
      </c>
      <c r="K95" s="8" t="s">
        <v>133</v>
      </c>
      <c r="L95" s="8" t="s">
        <v>134</v>
      </c>
      <c r="M95" s="35">
        <f t="shared" ref="M95:M133" si="304">IF(SUM(N95:O95)=0,"",SUM(N95:O95))</f>
        <v>3</v>
      </c>
      <c r="N95" s="11">
        <v>2</v>
      </c>
      <c r="O95" s="11">
        <v>1</v>
      </c>
      <c r="P95" s="35" t="str">
        <f t="shared" ref="P95:P133" si="305">IF(SUM(Q95:R95)=0,"",SUM(Q95:R95))</f>
        <v/>
      </c>
      <c r="Q95" s="9"/>
      <c r="R95" s="9"/>
      <c r="S95" s="35" t="str">
        <f t="shared" ref="S95:S133" si="306">IF(SUM(T95:U95)=0,"",SUM(T95:U95))</f>
        <v/>
      </c>
      <c r="T95" s="9"/>
      <c r="U95" s="9"/>
      <c r="V95" s="35" t="str">
        <f t="shared" ref="V95:V133" si="307">IF(SUM(W95:X95)=0,"",SUM(W95:X95))</f>
        <v/>
      </c>
      <c r="W95" s="9"/>
      <c r="X95" s="9"/>
      <c r="Y95" s="35" t="str">
        <f t="shared" ref="Y95:Y133" si="308">IF(SUM(Z95:AA95)=0,"",SUM(Z95:AA95))</f>
        <v/>
      </c>
      <c r="Z95" s="9"/>
      <c r="AA95" s="9"/>
      <c r="AB95" s="35" t="str">
        <f t="shared" ref="AB95:AB133" si="309">IF(SUM(AC95:AD95)=0,"",SUM(AC95:AD95))</f>
        <v/>
      </c>
      <c r="AC95" s="9"/>
      <c r="AD95" s="9"/>
      <c r="AE95" s="35" t="str">
        <f t="shared" ref="AE95:AE133" si="310">IF(SUM(AF95:AG95)=0,"",SUM(AF95:AG95))</f>
        <v/>
      </c>
      <c r="AF95" s="10"/>
      <c r="AG95" s="10"/>
      <c r="AH95" s="35" t="str">
        <f t="shared" ref="AH95:AH133" si="311">IF(SUM(AI95:AJ95)=0,"",SUM(AI95:AJ95))</f>
        <v/>
      </c>
      <c r="AI95" s="10"/>
      <c r="AJ95" s="10"/>
      <c r="AK95" s="35" t="str">
        <f t="shared" ref="AK95:AK133" si="312">IF(SUM(AL95:AM95)=0,"",SUM(AL95:AM95))</f>
        <v/>
      </c>
      <c r="AL95" s="10"/>
      <c r="AM95" s="10"/>
      <c r="AN95" s="35" t="str">
        <f t="shared" ref="AN95:AN133" si="313">IF(SUM(AO95:AP95)=0,"",SUM(AO95:AP95))</f>
        <v/>
      </c>
      <c r="AO95" s="10"/>
      <c r="AP95" s="10"/>
      <c r="AQ95" s="35" t="str">
        <f t="shared" ref="AQ95:AQ133" si="314">IF(SUM(AR95:AS95)=0,"",SUM(AR95:AS95))</f>
        <v/>
      </c>
      <c r="AR95" s="10"/>
      <c r="AS95" s="10"/>
      <c r="AT95" s="35" t="str">
        <f t="shared" ref="AT95:AT133" si="315">IF(SUM(AU95:AV95)=0,"",SUM(AU95:AV95))</f>
        <v/>
      </c>
      <c r="AU95" s="10"/>
      <c r="AV95" s="10"/>
      <c r="AW95" s="18">
        <f t="shared" ref="AW95:AW133" si="316">SUM(M95,P95,S95,V95,Y95,AB95,AE95,AH95,AK95,AN95,AQ95,AT95)</f>
        <v>3</v>
      </c>
      <c r="AX95" s="18">
        <f t="shared" ref="AX95:AX133" si="317">SUM(N95,Q95,T95,W95,Z95,AC95,AF95,AI95,AL95,AO95,AR95,AU95)</f>
        <v>2</v>
      </c>
      <c r="AY95" s="19">
        <f t="shared" ref="AY95:AY133" si="318">SUM(O95,R95,U95,X95,AA95,AD95,AG95,AJ95,AM95,AP95,AS95,AV95)</f>
        <v>1</v>
      </c>
    </row>
    <row r="96" spans="2:51" ht="14.1" customHeight="1">
      <c r="B96" s="230"/>
      <c r="C96" s="84"/>
      <c r="D96" s="247"/>
      <c r="E96" s="42" t="s">
        <v>175</v>
      </c>
      <c r="F96" s="7" t="s">
        <v>150</v>
      </c>
      <c r="G96" s="8"/>
      <c r="H96" s="8" t="s">
        <v>178</v>
      </c>
      <c r="I96" s="8" t="s">
        <v>180</v>
      </c>
      <c r="J96" s="8" t="s">
        <v>182</v>
      </c>
      <c r="K96" s="8" t="s">
        <v>184</v>
      </c>
      <c r="L96" s="8" t="s">
        <v>126</v>
      </c>
      <c r="M96" s="35">
        <f t="shared" si="304"/>
        <v>3</v>
      </c>
      <c r="N96" s="11">
        <v>2</v>
      </c>
      <c r="O96" s="11">
        <v>1</v>
      </c>
      <c r="P96" s="35" t="str">
        <f t="shared" si="305"/>
        <v/>
      </c>
      <c r="Q96" s="9"/>
      <c r="R96" s="9"/>
      <c r="S96" s="35" t="str">
        <f t="shared" si="306"/>
        <v/>
      </c>
      <c r="T96" s="9"/>
      <c r="U96" s="9"/>
      <c r="V96" s="35" t="str">
        <f t="shared" si="307"/>
        <v/>
      </c>
      <c r="W96" s="9"/>
      <c r="X96" s="9"/>
      <c r="Y96" s="35" t="str">
        <f t="shared" si="308"/>
        <v/>
      </c>
      <c r="Z96" s="9"/>
      <c r="AA96" s="9"/>
      <c r="AB96" s="35" t="str">
        <f t="shared" si="309"/>
        <v/>
      </c>
      <c r="AC96" s="9"/>
      <c r="AD96" s="9"/>
      <c r="AE96" s="35" t="str">
        <f t="shared" si="310"/>
        <v/>
      </c>
      <c r="AF96" s="10"/>
      <c r="AG96" s="10"/>
      <c r="AH96" s="35" t="str">
        <f t="shared" si="311"/>
        <v/>
      </c>
      <c r="AI96" s="10"/>
      <c r="AJ96" s="10"/>
      <c r="AK96" s="35" t="str">
        <f t="shared" si="312"/>
        <v/>
      </c>
      <c r="AL96" s="10"/>
      <c r="AM96" s="10"/>
      <c r="AN96" s="35" t="str">
        <f t="shared" si="313"/>
        <v/>
      </c>
      <c r="AO96" s="10"/>
      <c r="AP96" s="10"/>
      <c r="AQ96" s="35" t="str">
        <f t="shared" si="314"/>
        <v/>
      </c>
      <c r="AR96" s="10"/>
      <c r="AS96" s="10"/>
      <c r="AT96" s="35" t="str">
        <f t="shared" si="315"/>
        <v/>
      </c>
      <c r="AU96" s="10"/>
      <c r="AV96" s="10"/>
      <c r="AW96" s="18">
        <f t="shared" si="316"/>
        <v>3</v>
      </c>
      <c r="AX96" s="18">
        <f t="shared" si="317"/>
        <v>2</v>
      </c>
      <c r="AY96" s="19">
        <f t="shared" si="318"/>
        <v>1</v>
      </c>
    </row>
    <row r="97" spans="2:51" ht="14.1" customHeight="1">
      <c r="B97" s="230"/>
      <c r="C97" s="84"/>
      <c r="D97" s="247"/>
      <c r="E97" s="42" t="s">
        <v>175</v>
      </c>
      <c r="F97" s="7" t="s">
        <v>151</v>
      </c>
      <c r="G97" s="8"/>
      <c r="H97" s="8" t="s">
        <v>178</v>
      </c>
      <c r="I97" s="8" t="s">
        <v>180</v>
      </c>
      <c r="J97" s="8" t="s">
        <v>182</v>
      </c>
      <c r="K97" s="8" t="s">
        <v>133</v>
      </c>
      <c r="L97" s="8" t="s">
        <v>134</v>
      </c>
      <c r="M97" s="35">
        <f t="shared" si="304"/>
        <v>3</v>
      </c>
      <c r="N97" s="11">
        <v>2</v>
      </c>
      <c r="O97" s="11">
        <v>1</v>
      </c>
      <c r="P97" s="35" t="str">
        <f t="shared" si="305"/>
        <v/>
      </c>
      <c r="Q97" s="9"/>
      <c r="R97" s="9"/>
      <c r="S97" s="35" t="str">
        <f t="shared" si="306"/>
        <v/>
      </c>
      <c r="T97" s="9"/>
      <c r="U97" s="9"/>
      <c r="V97" s="35" t="str">
        <f t="shared" si="307"/>
        <v/>
      </c>
      <c r="W97" s="9"/>
      <c r="X97" s="9"/>
      <c r="Y97" s="35" t="str">
        <f t="shared" si="308"/>
        <v/>
      </c>
      <c r="Z97" s="9"/>
      <c r="AA97" s="9"/>
      <c r="AB97" s="35" t="str">
        <f t="shared" si="309"/>
        <v/>
      </c>
      <c r="AC97" s="9"/>
      <c r="AD97" s="9"/>
      <c r="AE97" s="35" t="str">
        <f t="shared" si="310"/>
        <v/>
      </c>
      <c r="AF97" s="10"/>
      <c r="AG97" s="10"/>
      <c r="AH97" s="35" t="str">
        <f t="shared" si="311"/>
        <v/>
      </c>
      <c r="AI97" s="10"/>
      <c r="AJ97" s="10"/>
      <c r="AK97" s="35" t="str">
        <f t="shared" si="312"/>
        <v/>
      </c>
      <c r="AL97" s="10"/>
      <c r="AM97" s="10"/>
      <c r="AN97" s="35" t="str">
        <f t="shared" si="313"/>
        <v/>
      </c>
      <c r="AO97" s="10"/>
      <c r="AP97" s="10"/>
      <c r="AQ97" s="35" t="str">
        <f t="shared" si="314"/>
        <v/>
      </c>
      <c r="AR97" s="10"/>
      <c r="AS97" s="10"/>
      <c r="AT97" s="35" t="str">
        <f t="shared" si="315"/>
        <v/>
      </c>
      <c r="AU97" s="10"/>
      <c r="AV97" s="10"/>
      <c r="AW97" s="18">
        <f t="shared" si="316"/>
        <v>3</v>
      </c>
      <c r="AX97" s="18">
        <f t="shared" si="317"/>
        <v>2</v>
      </c>
      <c r="AY97" s="19">
        <f t="shared" si="318"/>
        <v>1</v>
      </c>
    </row>
    <row r="98" spans="2:51" ht="14.1" customHeight="1">
      <c r="B98" s="230"/>
      <c r="C98" s="84"/>
      <c r="D98" s="247"/>
      <c r="E98" s="42" t="s">
        <v>175</v>
      </c>
      <c r="F98" s="7" t="s">
        <v>152</v>
      </c>
      <c r="G98" s="8"/>
      <c r="H98" s="8" t="s">
        <v>179</v>
      </c>
      <c r="I98" s="8" t="s">
        <v>180</v>
      </c>
      <c r="J98" s="8" t="s">
        <v>182</v>
      </c>
      <c r="K98" s="8" t="s">
        <v>133</v>
      </c>
      <c r="L98" s="8" t="s">
        <v>134</v>
      </c>
      <c r="M98" s="35">
        <f t="shared" si="304"/>
        <v>2</v>
      </c>
      <c r="N98" s="11">
        <v>1</v>
      </c>
      <c r="O98" s="11">
        <v>1</v>
      </c>
      <c r="P98" s="35" t="str">
        <f t="shared" si="305"/>
        <v/>
      </c>
      <c r="Q98" s="9"/>
      <c r="R98" s="9"/>
      <c r="S98" s="35" t="str">
        <f t="shared" si="306"/>
        <v/>
      </c>
      <c r="T98" s="9"/>
      <c r="U98" s="9"/>
      <c r="V98" s="35" t="str">
        <f t="shared" si="307"/>
        <v/>
      </c>
      <c r="W98" s="9"/>
      <c r="X98" s="9"/>
      <c r="Y98" s="35" t="str">
        <f t="shared" si="308"/>
        <v/>
      </c>
      <c r="Z98" s="9"/>
      <c r="AA98" s="9"/>
      <c r="AB98" s="35" t="str">
        <f t="shared" si="309"/>
        <v/>
      </c>
      <c r="AC98" s="9"/>
      <c r="AD98" s="9"/>
      <c r="AE98" s="35" t="str">
        <f t="shared" si="310"/>
        <v/>
      </c>
      <c r="AF98" s="10"/>
      <c r="AG98" s="10"/>
      <c r="AH98" s="35" t="str">
        <f t="shared" si="311"/>
        <v/>
      </c>
      <c r="AI98" s="10"/>
      <c r="AJ98" s="10"/>
      <c r="AK98" s="35" t="str">
        <f t="shared" si="312"/>
        <v/>
      </c>
      <c r="AL98" s="10"/>
      <c r="AM98" s="10"/>
      <c r="AN98" s="35" t="str">
        <f t="shared" si="313"/>
        <v/>
      </c>
      <c r="AO98" s="10"/>
      <c r="AP98" s="10"/>
      <c r="AQ98" s="35" t="str">
        <f t="shared" si="314"/>
        <v/>
      </c>
      <c r="AR98" s="10"/>
      <c r="AS98" s="10"/>
      <c r="AT98" s="35" t="str">
        <f t="shared" si="315"/>
        <v/>
      </c>
      <c r="AU98" s="10"/>
      <c r="AV98" s="10"/>
      <c r="AW98" s="18">
        <f t="shared" si="316"/>
        <v>2</v>
      </c>
      <c r="AX98" s="18">
        <f t="shared" si="317"/>
        <v>1</v>
      </c>
      <c r="AY98" s="19">
        <f t="shared" si="318"/>
        <v>1</v>
      </c>
    </row>
    <row r="99" spans="2:51" ht="14.1" customHeight="1">
      <c r="B99" s="230"/>
      <c r="C99" s="84"/>
      <c r="D99" s="247"/>
      <c r="E99" s="42" t="s">
        <v>175</v>
      </c>
      <c r="F99" s="7" t="s">
        <v>153</v>
      </c>
      <c r="G99" s="8"/>
      <c r="H99" s="8" t="s">
        <v>178</v>
      </c>
      <c r="I99" s="8" t="s">
        <v>180</v>
      </c>
      <c r="J99" s="8" t="s">
        <v>182</v>
      </c>
      <c r="K99" s="8" t="s">
        <v>133</v>
      </c>
      <c r="L99" s="8" t="s">
        <v>134</v>
      </c>
      <c r="M99" s="35">
        <f t="shared" si="304"/>
        <v>3</v>
      </c>
      <c r="N99" s="11">
        <v>2</v>
      </c>
      <c r="O99" s="11">
        <v>1</v>
      </c>
      <c r="P99" s="35" t="str">
        <f t="shared" si="305"/>
        <v/>
      </c>
      <c r="Q99" s="9"/>
      <c r="R99" s="9"/>
      <c r="S99" s="35" t="str">
        <f t="shared" si="306"/>
        <v/>
      </c>
      <c r="T99" s="9"/>
      <c r="U99" s="9"/>
      <c r="V99" s="35" t="str">
        <f t="shared" si="307"/>
        <v/>
      </c>
      <c r="W99" s="9"/>
      <c r="X99" s="9"/>
      <c r="Y99" s="35" t="str">
        <f t="shared" si="308"/>
        <v/>
      </c>
      <c r="Z99" s="9"/>
      <c r="AA99" s="9"/>
      <c r="AB99" s="35" t="str">
        <f t="shared" si="309"/>
        <v/>
      </c>
      <c r="AC99" s="9"/>
      <c r="AD99" s="9"/>
      <c r="AE99" s="35" t="str">
        <f t="shared" si="310"/>
        <v/>
      </c>
      <c r="AF99" s="10"/>
      <c r="AG99" s="10"/>
      <c r="AH99" s="35" t="str">
        <f t="shared" si="311"/>
        <v/>
      </c>
      <c r="AI99" s="10"/>
      <c r="AJ99" s="10"/>
      <c r="AK99" s="35" t="str">
        <f t="shared" si="312"/>
        <v/>
      </c>
      <c r="AL99" s="10"/>
      <c r="AM99" s="10"/>
      <c r="AN99" s="35" t="str">
        <f t="shared" si="313"/>
        <v/>
      </c>
      <c r="AO99" s="10"/>
      <c r="AP99" s="10"/>
      <c r="AQ99" s="35" t="str">
        <f t="shared" si="314"/>
        <v/>
      </c>
      <c r="AR99" s="10"/>
      <c r="AS99" s="10"/>
      <c r="AT99" s="35" t="str">
        <f t="shared" si="315"/>
        <v/>
      </c>
      <c r="AU99" s="10"/>
      <c r="AV99" s="10"/>
      <c r="AW99" s="18">
        <f t="shared" si="316"/>
        <v>3</v>
      </c>
      <c r="AX99" s="18">
        <f t="shared" si="317"/>
        <v>2</v>
      </c>
      <c r="AY99" s="19">
        <f t="shared" si="318"/>
        <v>1</v>
      </c>
    </row>
    <row r="100" spans="2:51" ht="14.1" customHeight="1">
      <c r="B100" s="230"/>
      <c r="C100" s="84"/>
      <c r="D100" s="247"/>
      <c r="E100" s="42" t="s">
        <v>175</v>
      </c>
      <c r="F100" s="7" t="s">
        <v>154</v>
      </c>
      <c r="G100" s="8"/>
      <c r="H100" s="8" t="s">
        <v>178</v>
      </c>
      <c r="I100" s="8" t="s">
        <v>180</v>
      </c>
      <c r="J100" s="8" t="s">
        <v>182</v>
      </c>
      <c r="K100" s="8" t="s">
        <v>133</v>
      </c>
      <c r="L100" s="8" t="s">
        <v>134</v>
      </c>
      <c r="M100" s="35" t="str">
        <f t="shared" si="304"/>
        <v/>
      </c>
      <c r="N100" s="11"/>
      <c r="O100" s="11"/>
      <c r="P100" s="35">
        <f t="shared" si="305"/>
        <v>2</v>
      </c>
      <c r="Q100" s="9">
        <v>1</v>
      </c>
      <c r="R100" s="9">
        <v>1</v>
      </c>
      <c r="S100" s="35" t="str">
        <f t="shared" si="306"/>
        <v/>
      </c>
      <c r="T100" s="9"/>
      <c r="U100" s="9"/>
      <c r="V100" s="35" t="str">
        <f t="shared" si="307"/>
        <v/>
      </c>
      <c r="W100" s="9"/>
      <c r="X100" s="9"/>
      <c r="Y100" s="35" t="str">
        <f t="shared" si="308"/>
        <v/>
      </c>
      <c r="Z100" s="9"/>
      <c r="AA100" s="9"/>
      <c r="AB100" s="35" t="str">
        <f t="shared" si="309"/>
        <v/>
      </c>
      <c r="AC100" s="9"/>
      <c r="AD100" s="9"/>
      <c r="AE100" s="35" t="str">
        <f t="shared" si="310"/>
        <v/>
      </c>
      <c r="AF100" s="10"/>
      <c r="AG100" s="10"/>
      <c r="AH100" s="35" t="str">
        <f t="shared" si="311"/>
        <v/>
      </c>
      <c r="AI100" s="10"/>
      <c r="AJ100" s="10"/>
      <c r="AK100" s="35" t="str">
        <f t="shared" si="312"/>
        <v/>
      </c>
      <c r="AL100" s="10"/>
      <c r="AM100" s="10"/>
      <c r="AN100" s="35" t="str">
        <f t="shared" si="313"/>
        <v/>
      </c>
      <c r="AO100" s="10"/>
      <c r="AP100" s="10"/>
      <c r="AQ100" s="35" t="str">
        <f t="shared" si="314"/>
        <v/>
      </c>
      <c r="AR100" s="10"/>
      <c r="AS100" s="10"/>
      <c r="AT100" s="35" t="str">
        <f t="shared" si="315"/>
        <v/>
      </c>
      <c r="AU100" s="10"/>
      <c r="AV100" s="10"/>
      <c r="AW100" s="18">
        <f t="shared" si="316"/>
        <v>2</v>
      </c>
      <c r="AX100" s="18">
        <f t="shared" si="317"/>
        <v>1</v>
      </c>
      <c r="AY100" s="19">
        <f t="shared" si="318"/>
        <v>1</v>
      </c>
    </row>
    <row r="101" spans="2:51" ht="14.1" customHeight="1">
      <c r="B101" s="230"/>
      <c r="C101" s="84"/>
      <c r="D101" s="247"/>
      <c r="E101" s="42" t="s">
        <v>174</v>
      </c>
      <c r="F101" s="7" t="s">
        <v>155</v>
      </c>
      <c r="G101" s="8"/>
      <c r="H101" s="8" t="s">
        <v>178</v>
      </c>
      <c r="I101" s="8" t="s">
        <v>180</v>
      </c>
      <c r="J101" s="8" t="s">
        <v>182</v>
      </c>
      <c r="K101" s="8" t="s">
        <v>184</v>
      </c>
      <c r="L101" s="8" t="s">
        <v>126</v>
      </c>
      <c r="M101" s="35" t="str">
        <f t="shared" si="304"/>
        <v/>
      </c>
      <c r="N101" s="11"/>
      <c r="O101" s="11"/>
      <c r="P101" s="35">
        <f t="shared" si="305"/>
        <v>3</v>
      </c>
      <c r="Q101" s="9">
        <v>2</v>
      </c>
      <c r="R101" s="9">
        <v>1</v>
      </c>
      <c r="S101" s="35" t="str">
        <f t="shared" si="306"/>
        <v/>
      </c>
      <c r="T101" s="9"/>
      <c r="U101" s="9"/>
      <c r="V101" s="35" t="str">
        <f t="shared" si="307"/>
        <v/>
      </c>
      <c r="W101" s="9"/>
      <c r="X101" s="9"/>
      <c r="Y101" s="35" t="str">
        <f t="shared" si="308"/>
        <v/>
      </c>
      <c r="Z101" s="9"/>
      <c r="AA101" s="9"/>
      <c r="AB101" s="35" t="str">
        <f t="shared" si="309"/>
        <v/>
      </c>
      <c r="AC101" s="9"/>
      <c r="AD101" s="9"/>
      <c r="AE101" s="35" t="str">
        <f t="shared" si="310"/>
        <v/>
      </c>
      <c r="AF101" s="10"/>
      <c r="AG101" s="10"/>
      <c r="AH101" s="35" t="str">
        <f t="shared" si="311"/>
        <v/>
      </c>
      <c r="AI101" s="10"/>
      <c r="AJ101" s="10"/>
      <c r="AK101" s="35" t="str">
        <f t="shared" si="312"/>
        <v/>
      </c>
      <c r="AL101" s="10"/>
      <c r="AM101" s="10"/>
      <c r="AN101" s="35" t="str">
        <f t="shared" si="313"/>
        <v/>
      </c>
      <c r="AO101" s="10"/>
      <c r="AP101" s="10"/>
      <c r="AQ101" s="35" t="str">
        <f t="shared" si="314"/>
        <v/>
      </c>
      <c r="AR101" s="10"/>
      <c r="AS101" s="10"/>
      <c r="AT101" s="35" t="str">
        <f t="shared" si="315"/>
        <v/>
      </c>
      <c r="AU101" s="10"/>
      <c r="AV101" s="10"/>
      <c r="AW101" s="18">
        <f t="shared" si="316"/>
        <v>3</v>
      </c>
      <c r="AX101" s="18">
        <f t="shared" si="317"/>
        <v>2</v>
      </c>
      <c r="AY101" s="19">
        <f t="shared" si="318"/>
        <v>1</v>
      </c>
    </row>
    <row r="102" spans="2:51" ht="14.1" customHeight="1">
      <c r="B102" s="230"/>
      <c r="C102" s="84"/>
      <c r="D102" s="247"/>
      <c r="E102" s="42" t="s">
        <v>175</v>
      </c>
      <c r="F102" s="7" t="s">
        <v>156</v>
      </c>
      <c r="G102" s="8"/>
      <c r="H102" s="8" t="s">
        <v>179</v>
      </c>
      <c r="I102" s="8" t="s">
        <v>180</v>
      </c>
      <c r="J102" s="8" t="s">
        <v>182</v>
      </c>
      <c r="K102" s="8" t="s">
        <v>133</v>
      </c>
      <c r="L102" s="8" t="s">
        <v>134</v>
      </c>
      <c r="M102" s="35" t="str">
        <f t="shared" si="304"/>
        <v/>
      </c>
      <c r="N102" s="11"/>
      <c r="O102" s="11"/>
      <c r="P102" s="35">
        <f t="shared" si="305"/>
        <v>3</v>
      </c>
      <c r="Q102" s="9">
        <v>1</v>
      </c>
      <c r="R102" s="9">
        <v>2</v>
      </c>
      <c r="S102" s="35" t="str">
        <f t="shared" si="306"/>
        <v/>
      </c>
      <c r="T102" s="9"/>
      <c r="U102" s="9"/>
      <c r="V102" s="35" t="str">
        <f t="shared" si="307"/>
        <v/>
      </c>
      <c r="W102" s="9"/>
      <c r="X102" s="9"/>
      <c r="Y102" s="35" t="str">
        <f t="shared" si="308"/>
        <v/>
      </c>
      <c r="Z102" s="9"/>
      <c r="AA102" s="9"/>
      <c r="AB102" s="35" t="str">
        <f t="shared" si="309"/>
        <v/>
      </c>
      <c r="AC102" s="9"/>
      <c r="AD102" s="9"/>
      <c r="AE102" s="35" t="str">
        <f t="shared" si="310"/>
        <v/>
      </c>
      <c r="AF102" s="10"/>
      <c r="AG102" s="10"/>
      <c r="AH102" s="35" t="str">
        <f t="shared" si="311"/>
        <v/>
      </c>
      <c r="AI102" s="10"/>
      <c r="AJ102" s="10"/>
      <c r="AK102" s="35" t="str">
        <f t="shared" si="312"/>
        <v/>
      </c>
      <c r="AL102" s="10"/>
      <c r="AM102" s="10"/>
      <c r="AN102" s="35" t="str">
        <f t="shared" si="313"/>
        <v/>
      </c>
      <c r="AO102" s="10"/>
      <c r="AP102" s="10"/>
      <c r="AQ102" s="35" t="str">
        <f t="shared" si="314"/>
        <v/>
      </c>
      <c r="AR102" s="10"/>
      <c r="AS102" s="10"/>
      <c r="AT102" s="35" t="str">
        <f t="shared" si="315"/>
        <v/>
      </c>
      <c r="AU102" s="10"/>
      <c r="AV102" s="10"/>
      <c r="AW102" s="18">
        <f t="shared" si="316"/>
        <v>3</v>
      </c>
      <c r="AX102" s="18">
        <f t="shared" si="317"/>
        <v>1</v>
      </c>
      <c r="AY102" s="19">
        <f t="shared" si="318"/>
        <v>2</v>
      </c>
    </row>
    <row r="103" spans="2:51" ht="14.1" customHeight="1">
      <c r="B103" s="230"/>
      <c r="C103" s="84"/>
      <c r="D103" s="247"/>
      <c r="E103" s="42" t="s">
        <v>175</v>
      </c>
      <c r="F103" s="7" t="s">
        <v>157</v>
      </c>
      <c r="G103" s="8"/>
      <c r="H103" s="8" t="s">
        <v>179</v>
      </c>
      <c r="I103" s="8" t="s">
        <v>180</v>
      </c>
      <c r="J103" s="8" t="s">
        <v>182</v>
      </c>
      <c r="K103" s="8" t="s">
        <v>133</v>
      </c>
      <c r="L103" s="8" t="s">
        <v>134</v>
      </c>
      <c r="M103" s="35" t="str">
        <f t="shared" si="304"/>
        <v/>
      </c>
      <c r="N103" s="11"/>
      <c r="O103" s="11"/>
      <c r="P103" s="35">
        <f t="shared" si="305"/>
        <v>3</v>
      </c>
      <c r="Q103" s="9">
        <v>2</v>
      </c>
      <c r="R103" s="9">
        <v>1</v>
      </c>
      <c r="S103" s="35" t="str">
        <f t="shared" si="306"/>
        <v/>
      </c>
      <c r="T103" s="9"/>
      <c r="U103" s="9"/>
      <c r="V103" s="35" t="str">
        <f t="shared" si="307"/>
        <v/>
      </c>
      <c r="W103" s="9"/>
      <c r="X103" s="9"/>
      <c r="Y103" s="35" t="str">
        <f t="shared" si="308"/>
        <v/>
      </c>
      <c r="Z103" s="9"/>
      <c r="AA103" s="9"/>
      <c r="AB103" s="35" t="str">
        <f t="shared" si="309"/>
        <v/>
      </c>
      <c r="AC103" s="9"/>
      <c r="AD103" s="9"/>
      <c r="AE103" s="35" t="str">
        <f t="shared" si="310"/>
        <v/>
      </c>
      <c r="AF103" s="10"/>
      <c r="AG103" s="10"/>
      <c r="AH103" s="35" t="str">
        <f t="shared" si="311"/>
        <v/>
      </c>
      <c r="AI103" s="10"/>
      <c r="AJ103" s="10"/>
      <c r="AK103" s="35" t="str">
        <f t="shared" si="312"/>
        <v/>
      </c>
      <c r="AL103" s="10"/>
      <c r="AM103" s="10"/>
      <c r="AN103" s="35" t="str">
        <f t="shared" si="313"/>
        <v/>
      </c>
      <c r="AO103" s="10"/>
      <c r="AP103" s="10"/>
      <c r="AQ103" s="35" t="str">
        <f t="shared" si="314"/>
        <v/>
      </c>
      <c r="AR103" s="10"/>
      <c r="AS103" s="10"/>
      <c r="AT103" s="35" t="str">
        <f t="shared" si="315"/>
        <v/>
      </c>
      <c r="AU103" s="10"/>
      <c r="AV103" s="10"/>
      <c r="AW103" s="18">
        <f t="shared" si="316"/>
        <v>3</v>
      </c>
      <c r="AX103" s="18">
        <f t="shared" si="317"/>
        <v>2</v>
      </c>
      <c r="AY103" s="19">
        <f t="shared" si="318"/>
        <v>1</v>
      </c>
    </row>
    <row r="104" spans="2:51" ht="14.1" customHeight="1">
      <c r="B104" s="230"/>
      <c r="C104" s="84"/>
      <c r="D104" s="247"/>
      <c r="E104" s="42" t="s">
        <v>175</v>
      </c>
      <c r="F104" s="7" t="s">
        <v>158</v>
      </c>
      <c r="G104" s="8"/>
      <c r="H104" s="8" t="s">
        <v>129</v>
      </c>
      <c r="I104" s="8" t="s">
        <v>180</v>
      </c>
      <c r="J104" s="8" t="s">
        <v>182</v>
      </c>
      <c r="K104" s="8" t="s">
        <v>133</v>
      </c>
      <c r="L104" s="8" t="s">
        <v>134</v>
      </c>
      <c r="M104" s="35" t="str">
        <f t="shared" si="304"/>
        <v/>
      </c>
      <c r="N104" s="11"/>
      <c r="O104" s="11"/>
      <c r="P104" s="35">
        <f t="shared" si="305"/>
        <v>3</v>
      </c>
      <c r="Q104" s="9">
        <v>2</v>
      </c>
      <c r="R104" s="9">
        <v>1</v>
      </c>
      <c r="S104" s="35" t="str">
        <f t="shared" si="306"/>
        <v/>
      </c>
      <c r="T104" s="9"/>
      <c r="U104" s="9"/>
      <c r="V104" s="35" t="str">
        <f t="shared" si="307"/>
        <v/>
      </c>
      <c r="W104" s="9"/>
      <c r="X104" s="9"/>
      <c r="Y104" s="35" t="str">
        <f t="shared" si="308"/>
        <v/>
      </c>
      <c r="Z104" s="9"/>
      <c r="AA104" s="9"/>
      <c r="AB104" s="35" t="str">
        <f t="shared" si="309"/>
        <v/>
      </c>
      <c r="AC104" s="9"/>
      <c r="AD104" s="9"/>
      <c r="AE104" s="35" t="str">
        <f t="shared" si="310"/>
        <v/>
      </c>
      <c r="AF104" s="10"/>
      <c r="AG104" s="10"/>
      <c r="AH104" s="35" t="str">
        <f t="shared" si="311"/>
        <v/>
      </c>
      <c r="AI104" s="10"/>
      <c r="AJ104" s="10"/>
      <c r="AK104" s="35" t="str">
        <f t="shared" si="312"/>
        <v/>
      </c>
      <c r="AL104" s="10"/>
      <c r="AM104" s="10"/>
      <c r="AN104" s="35" t="str">
        <f t="shared" si="313"/>
        <v/>
      </c>
      <c r="AO104" s="10"/>
      <c r="AP104" s="10"/>
      <c r="AQ104" s="35" t="str">
        <f t="shared" si="314"/>
        <v/>
      </c>
      <c r="AR104" s="10"/>
      <c r="AS104" s="10"/>
      <c r="AT104" s="35" t="str">
        <f t="shared" si="315"/>
        <v/>
      </c>
      <c r="AU104" s="10"/>
      <c r="AV104" s="10"/>
      <c r="AW104" s="18">
        <f t="shared" si="316"/>
        <v>3</v>
      </c>
      <c r="AX104" s="18">
        <f t="shared" si="317"/>
        <v>2</v>
      </c>
      <c r="AY104" s="19">
        <f t="shared" si="318"/>
        <v>1</v>
      </c>
    </row>
    <row r="105" spans="2:51" ht="14.1" customHeight="1">
      <c r="B105" s="230"/>
      <c r="C105" s="84"/>
      <c r="D105" s="247"/>
      <c r="E105" s="42" t="s">
        <v>175</v>
      </c>
      <c r="F105" s="7" t="s">
        <v>159</v>
      </c>
      <c r="G105" s="8"/>
      <c r="H105" s="8" t="s">
        <v>176</v>
      </c>
      <c r="I105" s="8" t="s">
        <v>180</v>
      </c>
      <c r="J105" s="8" t="s">
        <v>182</v>
      </c>
      <c r="K105" s="8" t="s">
        <v>184</v>
      </c>
      <c r="L105" s="8" t="s">
        <v>126</v>
      </c>
      <c r="M105" s="35" t="str">
        <f t="shared" ref="M105:M114" si="319">IF(SUM(N105:O105)=0,"",SUM(N105:O105))</f>
        <v/>
      </c>
      <c r="N105" s="11"/>
      <c r="O105" s="11"/>
      <c r="P105" s="35">
        <f t="shared" ref="P105:P114" si="320">IF(SUM(Q105:R105)=0,"",SUM(Q105:R105))</f>
        <v>2</v>
      </c>
      <c r="Q105" s="9">
        <v>2</v>
      </c>
      <c r="R105" s="9">
        <v>0</v>
      </c>
      <c r="S105" s="35" t="str">
        <f t="shared" ref="S105:S114" si="321">IF(SUM(T105:U105)=0,"",SUM(T105:U105))</f>
        <v/>
      </c>
      <c r="T105" s="9"/>
      <c r="U105" s="9"/>
      <c r="V105" s="35" t="str">
        <f t="shared" ref="V105:V114" si="322">IF(SUM(W105:X105)=0,"",SUM(W105:X105))</f>
        <v/>
      </c>
      <c r="W105" s="9"/>
      <c r="X105" s="9"/>
      <c r="Y105" s="35" t="str">
        <f t="shared" ref="Y105:Y114" si="323">IF(SUM(Z105:AA105)=0,"",SUM(Z105:AA105))</f>
        <v/>
      </c>
      <c r="Z105" s="9"/>
      <c r="AA105" s="9"/>
      <c r="AB105" s="35" t="str">
        <f t="shared" ref="AB105:AB114" si="324">IF(SUM(AC105:AD105)=0,"",SUM(AC105:AD105))</f>
        <v/>
      </c>
      <c r="AC105" s="9"/>
      <c r="AD105" s="9"/>
      <c r="AE105" s="35" t="str">
        <f t="shared" ref="AE105:AE114" si="325">IF(SUM(AF105:AG105)=0,"",SUM(AF105:AG105))</f>
        <v/>
      </c>
      <c r="AF105" s="10"/>
      <c r="AG105" s="10"/>
      <c r="AH105" s="35" t="str">
        <f t="shared" ref="AH105:AH114" si="326">IF(SUM(AI105:AJ105)=0,"",SUM(AI105:AJ105))</f>
        <v/>
      </c>
      <c r="AI105" s="10"/>
      <c r="AJ105" s="10"/>
      <c r="AK105" s="35" t="str">
        <f t="shared" ref="AK105:AK114" si="327">IF(SUM(AL105:AM105)=0,"",SUM(AL105:AM105))</f>
        <v/>
      </c>
      <c r="AL105" s="10"/>
      <c r="AM105" s="10"/>
      <c r="AN105" s="35" t="str">
        <f t="shared" ref="AN105:AN114" si="328">IF(SUM(AO105:AP105)=0,"",SUM(AO105:AP105))</f>
        <v/>
      </c>
      <c r="AO105" s="10"/>
      <c r="AP105" s="10"/>
      <c r="AQ105" s="35" t="str">
        <f t="shared" ref="AQ105:AQ114" si="329">IF(SUM(AR105:AS105)=0,"",SUM(AR105:AS105))</f>
        <v/>
      </c>
      <c r="AR105" s="10"/>
      <c r="AS105" s="10"/>
      <c r="AT105" s="35" t="str">
        <f t="shared" ref="AT105:AT114" si="330">IF(SUM(AU105:AV105)=0,"",SUM(AU105:AV105))</f>
        <v/>
      </c>
      <c r="AU105" s="10"/>
      <c r="AV105" s="10"/>
      <c r="AW105" s="18">
        <f t="shared" ref="AW105:AW114" si="331">SUM(M105,P105,S105,V105,Y105,AB105,AE105,AH105,AK105,AN105,AQ105,AT105)</f>
        <v>2</v>
      </c>
      <c r="AX105" s="18">
        <f t="shared" ref="AX105:AX114" si="332">SUM(N105,Q105,T105,W105,Z105,AC105,AF105,AI105,AL105,AO105,AR105,AU105)</f>
        <v>2</v>
      </c>
      <c r="AY105" s="19">
        <f t="shared" ref="AY105:AY114" si="333">SUM(O105,R105,U105,X105,AA105,AD105,AG105,AJ105,AM105,AP105,AS105,AV105)</f>
        <v>0</v>
      </c>
    </row>
    <row r="106" spans="2:51" ht="14.1" customHeight="1">
      <c r="B106" s="230"/>
      <c r="C106" s="84"/>
      <c r="D106" s="247"/>
      <c r="E106" s="42" t="s">
        <v>175</v>
      </c>
      <c r="F106" s="7" t="s">
        <v>160</v>
      </c>
      <c r="G106" s="8"/>
      <c r="H106" s="8" t="s">
        <v>176</v>
      </c>
      <c r="I106" s="8" t="s">
        <v>180</v>
      </c>
      <c r="J106" s="8" t="s">
        <v>182</v>
      </c>
      <c r="K106" s="8" t="s">
        <v>133</v>
      </c>
      <c r="L106" s="8" t="s">
        <v>134</v>
      </c>
      <c r="M106" s="35" t="str">
        <f t="shared" si="319"/>
        <v/>
      </c>
      <c r="N106" s="11"/>
      <c r="O106" s="11"/>
      <c r="P106" s="35">
        <f t="shared" si="320"/>
        <v>3</v>
      </c>
      <c r="Q106" s="9">
        <v>2</v>
      </c>
      <c r="R106" s="9">
        <v>1</v>
      </c>
      <c r="S106" s="35" t="str">
        <f t="shared" si="321"/>
        <v/>
      </c>
      <c r="T106" s="9"/>
      <c r="U106" s="9"/>
      <c r="V106" s="35" t="str">
        <f t="shared" si="322"/>
        <v/>
      </c>
      <c r="W106" s="9"/>
      <c r="X106" s="9"/>
      <c r="Y106" s="35" t="str">
        <f t="shared" si="323"/>
        <v/>
      </c>
      <c r="Z106" s="9"/>
      <c r="AA106" s="9"/>
      <c r="AB106" s="35" t="str">
        <f t="shared" si="324"/>
        <v/>
      </c>
      <c r="AC106" s="9"/>
      <c r="AD106" s="9"/>
      <c r="AE106" s="35" t="str">
        <f t="shared" si="325"/>
        <v/>
      </c>
      <c r="AF106" s="10"/>
      <c r="AG106" s="10"/>
      <c r="AH106" s="35" t="str">
        <f t="shared" si="326"/>
        <v/>
      </c>
      <c r="AI106" s="10"/>
      <c r="AJ106" s="10"/>
      <c r="AK106" s="35" t="str">
        <f t="shared" si="327"/>
        <v/>
      </c>
      <c r="AL106" s="10"/>
      <c r="AM106" s="10"/>
      <c r="AN106" s="35" t="str">
        <f t="shared" si="328"/>
        <v/>
      </c>
      <c r="AO106" s="10"/>
      <c r="AP106" s="10"/>
      <c r="AQ106" s="35" t="str">
        <f t="shared" si="329"/>
        <v/>
      </c>
      <c r="AR106" s="10"/>
      <c r="AS106" s="10"/>
      <c r="AT106" s="35" t="str">
        <f t="shared" si="330"/>
        <v/>
      </c>
      <c r="AU106" s="10"/>
      <c r="AV106" s="10"/>
      <c r="AW106" s="18">
        <f t="shared" si="331"/>
        <v>3</v>
      </c>
      <c r="AX106" s="18">
        <f t="shared" si="332"/>
        <v>2</v>
      </c>
      <c r="AY106" s="19">
        <f t="shared" si="333"/>
        <v>1</v>
      </c>
    </row>
    <row r="107" spans="2:51" ht="14.1" customHeight="1">
      <c r="B107" s="230"/>
      <c r="C107" s="84"/>
      <c r="D107" s="247"/>
      <c r="E107" s="42" t="s">
        <v>175</v>
      </c>
      <c r="F107" s="7" t="s">
        <v>161</v>
      </c>
      <c r="G107" s="8"/>
      <c r="H107" s="8" t="s">
        <v>129</v>
      </c>
      <c r="I107" s="8" t="s">
        <v>180</v>
      </c>
      <c r="J107" s="8" t="s">
        <v>182</v>
      </c>
      <c r="K107" s="8" t="s">
        <v>184</v>
      </c>
      <c r="L107" s="8" t="s">
        <v>126</v>
      </c>
      <c r="M107" s="35" t="str">
        <f t="shared" si="319"/>
        <v/>
      </c>
      <c r="N107" s="11"/>
      <c r="O107" s="11"/>
      <c r="P107" s="35">
        <f t="shared" si="320"/>
        <v>2</v>
      </c>
      <c r="Q107" s="9">
        <v>2</v>
      </c>
      <c r="R107" s="9">
        <v>0</v>
      </c>
      <c r="S107" s="35" t="str">
        <f t="shared" si="321"/>
        <v/>
      </c>
      <c r="T107" s="9"/>
      <c r="U107" s="9"/>
      <c r="V107" s="35" t="str">
        <f t="shared" si="322"/>
        <v/>
      </c>
      <c r="W107" s="9"/>
      <c r="X107" s="9"/>
      <c r="Y107" s="35" t="str">
        <f t="shared" si="323"/>
        <v/>
      </c>
      <c r="Z107" s="9"/>
      <c r="AA107" s="9"/>
      <c r="AB107" s="35" t="str">
        <f t="shared" si="324"/>
        <v/>
      </c>
      <c r="AC107" s="9"/>
      <c r="AD107" s="9"/>
      <c r="AE107" s="35" t="str">
        <f t="shared" si="325"/>
        <v/>
      </c>
      <c r="AF107" s="10"/>
      <c r="AG107" s="10"/>
      <c r="AH107" s="35" t="str">
        <f t="shared" si="326"/>
        <v/>
      </c>
      <c r="AI107" s="10"/>
      <c r="AJ107" s="10"/>
      <c r="AK107" s="35" t="str">
        <f t="shared" si="327"/>
        <v/>
      </c>
      <c r="AL107" s="10"/>
      <c r="AM107" s="10"/>
      <c r="AN107" s="35" t="str">
        <f t="shared" si="328"/>
        <v/>
      </c>
      <c r="AO107" s="10"/>
      <c r="AP107" s="10"/>
      <c r="AQ107" s="35" t="str">
        <f t="shared" si="329"/>
        <v/>
      </c>
      <c r="AR107" s="10"/>
      <c r="AS107" s="10"/>
      <c r="AT107" s="35" t="str">
        <f t="shared" si="330"/>
        <v/>
      </c>
      <c r="AU107" s="10"/>
      <c r="AV107" s="10"/>
      <c r="AW107" s="18">
        <f t="shared" si="331"/>
        <v>2</v>
      </c>
      <c r="AX107" s="18">
        <f t="shared" si="332"/>
        <v>2</v>
      </c>
      <c r="AY107" s="19">
        <f t="shared" si="333"/>
        <v>0</v>
      </c>
    </row>
    <row r="108" spans="2:51" ht="14.1" customHeight="1">
      <c r="B108" s="230"/>
      <c r="C108" s="84"/>
      <c r="D108" s="247"/>
      <c r="E108" s="42" t="s">
        <v>175</v>
      </c>
      <c r="F108" s="7" t="s">
        <v>162</v>
      </c>
      <c r="G108" s="8"/>
      <c r="H108" s="8" t="s">
        <v>181</v>
      </c>
      <c r="I108" s="8" t="s">
        <v>131</v>
      </c>
      <c r="J108" s="8" t="s">
        <v>182</v>
      </c>
      <c r="K108" s="8" t="s">
        <v>133</v>
      </c>
      <c r="L108" s="8" t="s">
        <v>134</v>
      </c>
      <c r="M108" s="35" t="str">
        <f t="shared" si="319"/>
        <v/>
      </c>
      <c r="N108" s="11"/>
      <c r="O108" s="11"/>
      <c r="P108" s="35" t="str">
        <f t="shared" si="320"/>
        <v/>
      </c>
      <c r="Q108" s="9"/>
      <c r="R108" s="9"/>
      <c r="S108" s="35">
        <f t="shared" si="321"/>
        <v>3</v>
      </c>
      <c r="T108" s="9">
        <v>0</v>
      </c>
      <c r="U108" s="9">
        <v>3</v>
      </c>
      <c r="V108" s="35" t="str">
        <f t="shared" si="322"/>
        <v/>
      </c>
      <c r="W108" s="9"/>
      <c r="X108" s="9"/>
      <c r="Y108" s="35" t="str">
        <f t="shared" si="323"/>
        <v/>
      </c>
      <c r="Z108" s="9"/>
      <c r="AA108" s="9"/>
      <c r="AB108" s="35" t="str">
        <f t="shared" si="324"/>
        <v/>
      </c>
      <c r="AC108" s="9"/>
      <c r="AD108" s="9"/>
      <c r="AE108" s="35" t="str">
        <f t="shared" si="325"/>
        <v/>
      </c>
      <c r="AF108" s="10"/>
      <c r="AG108" s="10"/>
      <c r="AH108" s="35" t="str">
        <f t="shared" si="326"/>
        <v/>
      </c>
      <c r="AI108" s="10"/>
      <c r="AJ108" s="10"/>
      <c r="AK108" s="35" t="str">
        <f t="shared" si="327"/>
        <v/>
      </c>
      <c r="AL108" s="10"/>
      <c r="AM108" s="10"/>
      <c r="AN108" s="35" t="str">
        <f t="shared" si="328"/>
        <v/>
      </c>
      <c r="AO108" s="10"/>
      <c r="AP108" s="10"/>
      <c r="AQ108" s="35" t="str">
        <f t="shared" si="329"/>
        <v/>
      </c>
      <c r="AR108" s="10"/>
      <c r="AS108" s="10"/>
      <c r="AT108" s="35" t="str">
        <f t="shared" si="330"/>
        <v/>
      </c>
      <c r="AU108" s="10"/>
      <c r="AV108" s="10"/>
      <c r="AW108" s="18">
        <f t="shared" si="331"/>
        <v>3</v>
      </c>
      <c r="AX108" s="18">
        <f t="shared" si="332"/>
        <v>0</v>
      </c>
      <c r="AY108" s="19">
        <f t="shared" si="333"/>
        <v>3</v>
      </c>
    </row>
    <row r="109" spans="2:51" ht="14.1" customHeight="1">
      <c r="B109" s="230"/>
      <c r="C109" s="84"/>
      <c r="D109" s="247"/>
      <c r="E109" s="42" t="s">
        <v>175</v>
      </c>
      <c r="F109" s="7" t="s">
        <v>163</v>
      </c>
      <c r="G109" s="8"/>
      <c r="H109" s="8" t="s">
        <v>179</v>
      </c>
      <c r="I109" s="8" t="s">
        <v>180</v>
      </c>
      <c r="J109" s="8" t="s">
        <v>182</v>
      </c>
      <c r="K109" s="8" t="s">
        <v>133</v>
      </c>
      <c r="L109" s="8" t="s">
        <v>134</v>
      </c>
      <c r="M109" s="35" t="str">
        <f t="shared" si="319"/>
        <v/>
      </c>
      <c r="N109" s="11"/>
      <c r="O109" s="11"/>
      <c r="P109" s="35" t="str">
        <f t="shared" si="320"/>
        <v/>
      </c>
      <c r="Q109" s="9"/>
      <c r="R109" s="9"/>
      <c r="S109" s="35">
        <f t="shared" si="321"/>
        <v>3</v>
      </c>
      <c r="T109" s="9">
        <v>2</v>
      </c>
      <c r="U109" s="9">
        <v>1</v>
      </c>
      <c r="V109" s="35" t="str">
        <f t="shared" si="322"/>
        <v/>
      </c>
      <c r="W109" s="9"/>
      <c r="X109" s="9"/>
      <c r="Y109" s="35" t="str">
        <f t="shared" si="323"/>
        <v/>
      </c>
      <c r="Z109" s="9"/>
      <c r="AA109" s="9"/>
      <c r="AB109" s="35" t="str">
        <f t="shared" si="324"/>
        <v/>
      </c>
      <c r="AC109" s="9"/>
      <c r="AD109" s="9"/>
      <c r="AE109" s="35" t="str">
        <f t="shared" si="325"/>
        <v/>
      </c>
      <c r="AF109" s="10"/>
      <c r="AG109" s="10"/>
      <c r="AH109" s="35" t="str">
        <f t="shared" si="326"/>
        <v/>
      </c>
      <c r="AI109" s="10"/>
      <c r="AJ109" s="10"/>
      <c r="AK109" s="35" t="str">
        <f t="shared" si="327"/>
        <v/>
      </c>
      <c r="AL109" s="10"/>
      <c r="AM109" s="10"/>
      <c r="AN109" s="35" t="str">
        <f t="shared" si="328"/>
        <v/>
      </c>
      <c r="AO109" s="10"/>
      <c r="AP109" s="10"/>
      <c r="AQ109" s="35" t="str">
        <f t="shared" si="329"/>
        <v/>
      </c>
      <c r="AR109" s="10"/>
      <c r="AS109" s="10"/>
      <c r="AT109" s="35" t="str">
        <f t="shared" si="330"/>
        <v/>
      </c>
      <c r="AU109" s="10"/>
      <c r="AV109" s="10"/>
      <c r="AW109" s="18">
        <f t="shared" si="331"/>
        <v>3</v>
      </c>
      <c r="AX109" s="18">
        <f t="shared" si="332"/>
        <v>2</v>
      </c>
      <c r="AY109" s="19">
        <f t="shared" si="333"/>
        <v>1</v>
      </c>
    </row>
    <row r="110" spans="2:51" ht="14.1" customHeight="1">
      <c r="B110" s="230"/>
      <c r="C110" s="84"/>
      <c r="D110" s="247"/>
      <c r="E110" s="42" t="s">
        <v>175</v>
      </c>
      <c r="F110" s="7" t="s">
        <v>164</v>
      </c>
      <c r="G110" s="8"/>
      <c r="H110" s="8" t="s">
        <v>176</v>
      </c>
      <c r="I110" s="8" t="s">
        <v>131</v>
      </c>
      <c r="J110" s="8" t="s">
        <v>182</v>
      </c>
      <c r="K110" s="8" t="s">
        <v>133</v>
      </c>
      <c r="L110" s="8" t="s">
        <v>134</v>
      </c>
      <c r="M110" s="35" t="str">
        <f t="shared" si="319"/>
        <v/>
      </c>
      <c r="N110" s="11"/>
      <c r="O110" s="11"/>
      <c r="P110" s="35" t="str">
        <f t="shared" si="320"/>
        <v/>
      </c>
      <c r="Q110" s="9"/>
      <c r="R110" s="9"/>
      <c r="S110" s="35">
        <f t="shared" si="321"/>
        <v>4</v>
      </c>
      <c r="T110" s="9">
        <v>2</v>
      </c>
      <c r="U110" s="9">
        <v>2</v>
      </c>
      <c r="V110" s="35" t="str">
        <f t="shared" si="322"/>
        <v/>
      </c>
      <c r="W110" s="9"/>
      <c r="X110" s="9"/>
      <c r="Y110" s="35" t="str">
        <f t="shared" si="323"/>
        <v/>
      </c>
      <c r="Z110" s="9"/>
      <c r="AA110" s="9"/>
      <c r="AB110" s="35" t="str">
        <f t="shared" si="324"/>
        <v/>
      </c>
      <c r="AC110" s="9"/>
      <c r="AD110" s="9"/>
      <c r="AE110" s="35" t="str">
        <f t="shared" si="325"/>
        <v/>
      </c>
      <c r="AF110" s="10"/>
      <c r="AG110" s="10"/>
      <c r="AH110" s="35" t="str">
        <f t="shared" si="326"/>
        <v/>
      </c>
      <c r="AI110" s="10"/>
      <c r="AJ110" s="10"/>
      <c r="AK110" s="35" t="str">
        <f t="shared" si="327"/>
        <v/>
      </c>
      <c r="AL110" s="10"/>
      <c r="AM110" s="10"/>
      <c r="AN110" s="35" t="str">
        <f t="shared" si="328"/>
        <v/>
      </c>
      <c r="AO110" s="10"/>
      <c r="AP110" s="10"/>
      <c r="AQ110" s="35" t="str">
        <f t="shared" si="329"/>
        <v/>
      </c>
      <c r="AR110" s="10"/>
      <c r="AS110" s="10"/>
      <c r="AT110" s="35" t="str">
        <f t="shared" si="330"/>
        <v/>
      </c>
      <c r="AU110" s="10"/>
      <c r="AV110" s="10"/>
      <c r="AW110" s="18">
        <f t="shared" si="331"/>
        <v>4</v>
      </c>
      <c r="AX110" s="18">
        <f t="shared" si="332"/>
        <v>2</v>
      </c>
      <c r="AY110" s="19">
        <f t="shared" si="333"/>
        <v>2</v>
      </c>
    </row>
    <row r="111" spans="2:51" ht="14.1" customHeight="1">
      <c r="B111" s="230"/>
      <c r="C111" s="84"/>
      <c r="D111" s="247"/>
      <c r="E111" s="42" t="s">
        <v>175</v>
      </c>
      <c r="F111" s="7" t="s">
        <v>165</v>
      </c>
      <c r="G111" s="8"/>
      <c r="H111" s="8" t="s">
        <v>181</v>
      </c>
      <c r="I111" s="8" t="s">
        <v>131</v>
      </c>
      <c r="J111" s="8" t="s">
        <v>182</v>
      </c>
      <c r="K111" s="8" t="s">
        <v>133</v>
      </c>
      <c r="L111" s="8" t="s">
        <v>134</v>
      </c>
      <c r="M111" s="35" t="str">
        <f t="shared" si="319"/>
        <v/>
      </c>
      <c r="N111" s="11"/>
      <c r="O111" s="11"/>
      <c r="P111" s="35" t="str">
        <f t="shared" si="320"/>
        <v/>
      </c>
      <c r="Q111" s="9"/>
      <c r="R111" s="9"/>
      <c r="S111" s="35">
        <f t="shared" si="321"/>
        <v>4</v>
      </c>
      <c r="T111" s="9">
        <v>1</v>
      </c>
      <c r="U111" s="9">
        <v>3</v>
      </c>
      <c r="V111" s="35" t="str">
        <f t="shared" si="322"/>
        <v/>
      </c>
      <c r="W111" s="9"/>
      <c r="X111" s="9"/>
      <c r="Y111" s="35" t="str">
        <f t="shared" si="323"/>
        <v/>
      </c>
      <c r="Z111" s="9"/>
      <c r="AA111" s="9"/>
      <c r="AB111" s="35" t="str">
        <f t="shared" si="324"/>
        <v/>
      </c>
      <c r="AC111" s="9"/>
      <c r="AD111" s="9"/>
      <c r="AE111" s="35" t="str">
        <f t="shared" si="325"/>
        <v/>
      </c>
      <c r="AF111" s="10"/>
      <c r="AG111" s="10"/>
      <c r="AH111" s="35" t="str">
        <f t="shared" si="326"/>
        <v/>
      </c>
      <c r="AI111" s="10"/>
      <c r="AJ111" s="10"/>
      <c r="AK111" s="35" t="str">
        <f t="shared" si="327"/>
        <v/>
      </c>
      <c r="AL111" s="10"/>
      <c r="AM111" s="10"/>
      <c r="AN111" s="35" t="str">
        <f t="shared" si="328"/>
        <v/>
      </c>
      <c r="AO111" s="10"/>
      <c r="AP111" s="10"/>
      <c r="AQ111" s="35" t="str">
        <f t="shared" si="329"/>
        <v/>
      </c>
      <c r="AR111" s="10"/>
      <c r="AS111" s="10"/>
      <c r="AT111" s="35" t="str">
        <f t="shared" si="330"/>
        <v/>
      </c>
      <c r="AU111" s="10"/>
      <c r="AV111" s="10"/>
      <c r="AW111" s="18">
        <f t="shared" si="331"/>
        <v>4</v>
      </c>
      <c r="AX111" s="18">
        <f t="shared" si="332"/>
        <v>1</v>
      </c>
      <c r="AY111" s="19">
        <f t="shared" si="333"/>
        <v>3</v>
      </c>
    </row>
    <row r="112" spans="2:51" ht="14.1" customHeight="1">
      <c r="B112" s="230"/>
      <c r="C112" s="84"/>
      <c r="D112" s="247"/>
      <c r="E112" s="42" t="s">
        <v>175</v>
      </c>
      <c r="F112" s="7" t="s">
        <v>166</v>
      </c>
      <c r="G112" s="8"/>
      <c r="H112" s="8" t="s">
        <v>179</v>
      </c>
      <c r="I112" s="8" t="s">
        <v>131</v>
      </c>
      <c r="J112" s="8" t="s">
        <v>182</v>
      </c>
      <c r="K112" s="8" t="s">
        <v>133</v>
      </c>
      <c r="L112" s="8" t="s">
        <v>134</v>
      </c>
      <c r="M112" s="35" t="str">
        <f t="shared" si="319"/>
        <v/>
      </c>
      <c r="N112" s="11"/>
      <c r="O112" s="11"/>
      <c r="P112" s="35" t="str">
        <f t="shared" si="320"/>
        <v/>
      </c>
      <c r="Q112" s="9"/>
      <c r="R112" s="9"/>
      <c r="S112" s="35">
        <f t="shared" si="321"/>
        <v>2</v>
      </c>
      <c r="T112" s="9">
        <v>1</v>
      </c>
      <c r="U112" s="9">
        <v>1</v>
      </c>
      <c r="V112" s="35" t="str">
        <f t="shared" si="322"/>
        <v/>
      </c>
      <c r="W112" s="9"/>
      <c r="X112" s="9"/>
      <c r="Y112" s="35" t="str">
        <f t="shared" si="323"/>
        <v/>
      </c>
      <c r="Z112" s="9"/>
      <c r="AA112" s="9"/>
      <c r="AB112" s="35" t="str">
        <f t="shared" si="324"/>
        <v/>
      </c>
      <c r="AC112" s="9"/>
      <c r="AD112" s="9"/>
      <c r="AE112" s="35" t="str">
        <f t="shared" si="325"/>
        <v/>
      </c>
      <c r="AF112" s="10"/>
      <c r="AG112" s="10"/>
      <c r="AH112" s="35" t="str">
        <f t="shared" si="326"/>
        <v/>
      </c>
      <c r="AI112" s="10"/>
      <c r="AJ112" s="10"/>
      <c r="AK112" s="35" t="str">
        <f t="shared" si="327"/>
        <v/>
      </c>
      <c r="AL112" s="10"/>
      <c r="AM112" s="10"/>
      <c r="AN112" s="35" t="str">
        <f t="shared" si="328"/>
        <v/>
      </c>
      <c r="AO112" s="10"/>
      <c r="AP112" s="10"/>
      <c r="AQ112" s="35" t="str">
        <f t="shared" si="329"/>
        <v/>
      </c>
      <c r="AR112" s="10"/>
      <c r="AS112" s="10"/>
      <c r="AT112" s="35" t="str">
        <f t="shared" si="330"/>
        <v/>
      </c>
      <c r="AU112" s="10"/>
      <c r="AV112" s="10"/>
      <c r="AW112" s="18">
        <f t="shared" si="331"/>
        <v>2</v>
      </c>
      <c r="AX112" s="18">
        <f t="shared" si="332"/>
        <v>1</v>
      </c>
      <c r="AY112" s="19">
        <f t="shared" si="333"/>
        <v>1</v>
      </c>
    </row>
    <row r="113" spans="2:51" ht="14.1" customHeight="1">
      <c r="B113" s="230"/>
      <c r="C113" s="84"/>
      <c r="D113" s="247"/>
      <c r="E113" s="42" t="s">
        <v>175</v>
      </c>
      <c r="F113" s="7" t="s">
        <v>167</v>
      </c>
      <c r="G113" s="8"/>
      <c r="H113" s="8" t="s">
        <v>129</v>
      </c>
      <c r="I113" s="8" t="s">
        <v>131</v>
      </c>
      <c r="J113" s="8" t="s">
        <v>182</v>
      </c>
      <c r="K113" s="8" t="s">
        <v>133</v>
      </c>
      <c r="L113" s="8" t="s">
        <v>134</v>
      </c>
      <c r="M113" s="35" t="str">
        <f t="shared" si="319"/>
        <v/>
      </c>
      <c r="N113" s="11"/>
      <c r="O113" s="11"/>
      <c r="P113" s="35" t="str">
        <f t="shared" si="320"/>
        <v/>
      </c>
      <c r="Q113" s="9"/>
      <c r="R113" s="9"/>
      <c r="S113" s="35">
        <f t="shared" si="321"/>
        <v>4</v>
      </c>
      <c r="T113" s="9">
        <v>0</v>
      </c>
      <c r="U113" s="9">
        <v>4</v>
      </c>
      <c r="V113" s="35" t="str">
        <f t="shared" si="322"/>
        <v/>
      </c>
      <c r="W113" s="9"/>
      <c r="X113" s="9"/>
      <c r="Y113" s="35" t="str">
        <f t="shared" si="323"/>
        <v/>
      </c>
      <c r="Z113" s="9"/>
      <c r="AA113" s="9"/>
      <c r="AB113" s="35" t="str">
        <f t="shared" si="324"/>
        <v/>
      </c>
      <c r="AC113" s="9"/>
      <c r="AD113" s="9"/>
      <c r="AE113" s="35" t="str">
        <f t="shared" si="325"/>
        <v/>
      </c>
      <c r="AF113" s="10"/>
      <c r="AG113" s="10"/>
      <c r="AH113" s="35" t="str">
        <f t="shared" si="326"/>
        <v/>
      </c>
      <c r="AI113" s="10"/>
      <c r="AJ113" s="10"/>
      <c r="AK113" s="35" t="str">
        <f t="shared" si="327"/>
        <v/>
      </c>
      <c r="AL113" s="10"/>
      <c r="AM113" s="10"/>
      <c r="AN113" s="35" t="str">
        <f t="shared" si="328"/>
        <v/>
      </c>
      <c r="AO113" s="10"/>
      <c r="AP113" s="10"/>
      <c r="AQ113" s="35" t="str">
        <f t="shared" si="329"/>
        <v/>
      </c>
      <c r="AR113" s="10"/>
      <c r="AS113" s="10"/>
      <c r="AT113" s="35" t="str">
        <f t="shared" si="330"/>
        <v/>
      </c>
      <c r="AU113" s="10"/>
      <c r="AV113" s="10"/>
      <c r="AW113" s="18">
        <f t="shared" si="331"/>
        <v>4</v>
      </c>
      <c r="AX113" s="18">
        <f t="shared" si="332"/>
        <v>0</v>
      </c>
      <c r="AY113" s="19">
        <f t="shared" si="333"/>
        <v>4</v>
      </c>
    </row>
    <row r="114" spans="2:51" ht="14.1" customHeight="1">
      <c r="B114" s="230"/>
      <c r="C114" s="84"/>
      <c r="D114" s="247"/>
      <c r="E114" s="42" t="s">
        <v>175</v>
      </c>
      <c r="F114" s="7" t="s">
        <v>168</v>
      </c>
      <c r="G114" s="8"/>
      <c r="H114" s="8" t="s">
        <v>129</v>
      </c>
      <c r="I114" s="8" t="s">
        <v>131</v>
      </c>
      <c r="J114" s="8" t="s">
        <v>182</v>
      </c>
      <c r="K114" s="8" t="s">
        <v>184</v>
      </c>
      <c r="L114" s="8" t="s">
        <v>126</v>
      </c>
      <c r="M114" s="35" t="str">
        <f t="shared" si="319"/>
        <v/>
      </c>
      <c r="N114" s="11"/>
      <c r="O114" s="11"/>
      <c r="P114" s="35" t="str">
        <f t="shared" si="320"/>
        <v/>
      </c>
      <c r="Q114" s="9"/>
      <c r="R114" s="9"/>
      <c r="S114" s="35" t="str">
        <f t="shared" si="321"/>
        <v/>
      </c>
      <c r="T114" s="9"/>
      <c r="U114" s="9"/>
      <c r="V114" s="35">
        <f t="shared" si="322"/>
        <v>4</v>
      </c>
      <c r="W114" s="9">
        <v>0</v>
      </c>
      <c r="X114" s="9">
        <v>4</v>
      </c>
      <c r="Y114" s="35" t="str">
        <f t="shared" si="323"/>
        <v/>
      </c>
      <c r="Z114" s="9"/>
      <c r="AA114" s="9"/>
      <c r="AB114" s="35" t="str">
        <f t="shared" si="324"/>
        <v/>
      </c>
      <c r="AC114" s="9"/>
      <c r="AD114" s="9"/>
      <c r="AE114" s="35" t="str">
        <f t="shared" si="325"/>
        <v/>
      </c>
      <c r="AF114" s="10"/>
      <c r="AG114" s="10"/>
      <c r="AH114" s="35" t="str">
        <f t="shared" si="326"/>
        <v/>
      </c>
      <c r="AI114" s="10"/>
      <c r="AJ114" s="10"/>
      <c r="AK114" s="35" t="str">
        <f t="shared" si="327"/>
        <v/>
      </c>
      <c r="AL114" s="10"/>
      <c r="AM114" s="10"/>
      <c r="AN114" s="35" t="str">
        <f t="shared" si="328"/>
        <v/>
      </c>
      <c r="AO114" s="10"/>
      <c r="AP114" s="10"/>
      <c r="AQ114" s="35" t="str">
        <f t="shared" si="329"/>
        <v/>
      </c>
      <c r="AR114" s="10"/>
      <c r="AS114" s="10"/>
      <c r="AT114" s="35" t="str">
        <f t="shared" si="330"/>
        <v/>
      </c>
      <c r="AU114" s="10"/>
      <c r="AV114" s="10"/>
      <c r="AW114" s="18">
        <f t="shared" si="331"/>
        <v>4</v>
      </c>
      <c r="AX114" s="18">
        <f t="shared" si="332"/>
        <v>0</v>
      </c>
      <c r="AY114" s="19">
        <f t="shared" si="333"/>
        <v>4</v>
      </c>
    </row>
    <row r="115" spans="2:51" ht="14.1" customHeight="1">
      <c r="B115" s="230"/>
      <c r="C115" s="84"/>
      <c r="D115" s="247"/>
      <c r="E115" s="42" t="s">
        <v>175</v>
      </c>
      <c r="F115" s="7" t="s">
        <v>169</v>
      </c>
      <c r="G115" s="8"/>
      <c r="H115" s="8" t="s">
        <v>179</v>
      </c>
      <c r="I115" s="8" t="s">
        <v>131</v>
      </c>
      <c r="J115" s="8" t="s">
        <v>182</v>
      </c>
      <c r="K115" s="8" t="s">
        <v>133</v>
      </c>
      <c r="L115" s="8" t="s">
        <v>134</v>
      </c>
      <c r="M115" s="35" t="str">
        <f t="shared" si="304"/>
        <v/>
      </c>
      <c r="N115" s="11"/>
      <c r="O115" s="11"/>
      <c r="P115" s="35" t="str">
        <f t="shared" si="305"/>
        <v/>
      </c>
      <c r="Q115" s="9"/>
      <c r="R115" s="9"/>
      <c r="S115" s="35" t="str">
        <f t="shared" si="306"/>
        <v/>
      </c>
      <c r="T115" s="9"/>
      <c r="U115" s="9"/>
      <c r="V115" s="35">
        <f t="shared" si="307"/>
        <v>4</v>
      </c>
      <c r="W115" s="9">
        <v>1</v>
      </c>
      <c r="X115" s="9">
        <v>3</v>
      </c>
      <c r="Y115" s="35" t="str">
        <f t="shared" si="308"/>
        <v/>
      </c>
      <c r="Z115" s="9"/>
      <c r="AA115" s="9"/>
      <c r="AB115" s="35" t="str">
        <f t="shared" si="309"/>
        <v/>
      </c>
      <c r="AC115" s="9"/>
      <c r="AD115" s="9"/>
      <c r="AE115" s="35" t="str">
        <f t="shared" si="310"/>
        <v/>
      </c>
      <c r="AF115" s="10"/>
      <c r="AG115" s="10"/>
      <c r="AH115" s="35" t="str">
        <f t="shared" si="311"/>
        <v/>
      </c>
      <c r="AI115" s="10"/>
      <c r="AJ115" s="10"/>
      <c r="AK115" s="35" t="str">
        <f t="shared" si="312"/>
        <v/>
      </c>
      <c r="AL115" s="10"/>
      <c r="AM115" s="10"/>
      <c r="AN115" s="35" t="str">
        <f t="shared" si="313"/>
        <v/>
      </c>
      <c r="AO115" s="10"/>
      <c r="AP115" s="10"/>
      <c r="AQ115" s="35" t="str">
        <f t="shared" si="314"/>
        <v/>
      </c>
      <c r="AR115" s="10"/>
      <c r="AS115" s="10"/>
      <c r="AT115" s="35" t="str">
        <f t="shared" si="315"/>
        <v/>
      </c>
      <c r="AU115" s="10"/>
      <c r="AV115" s="10"/>
      <c r="AW115" s="18">
        <f t="shared" si="316"/>
        <v>4</v>
      </c>
      <c r="AX115" s="18">
        <f t="shared" si="317"/>
        <v>1</v>
      </c>
      <c r="AY115" s="19">
        <f t="shared" si="318"/>
        <v>3</v>
      </c>
    </row>
    <row r="116" spans="2:51" ht="14.1" customHeight="1">
      <c r="B116" s="230"/>
      <c r="C116" s="84"/>
      <c r="D116" s="247"/>
      <c r="E116" s="42" t="s">
        <v>175</v>
      </c>
      <c r="F116" s="7" t="s">
        <v>170</v>
      </c>
      <c r="G116" s="8"/>
      <c r="H116" s="8" t="s">
        <v>176</v>
      </c>
      <c r="I116" s="8" t="s">
        <v>131</v>
      </c>
      <c r="J116" s="8" t="s">
        <v>182</v>
      </c>
      <c r="K116" s="8" t="s">
        <v>133</v>
      </c>
      <c r="L116" s="8" t="s">
        <v>134</v>
      </c>
      <c r="M116" s="35" t="str">
        <f t="shared" si="304"/>
        <v/>
      </c>
      <c r="N116" s="11"/>
      <c r="O116" s="11"/>
      <c r="P116" s="35" t="str">
        <f t="shared" si="305"/>
        <v/>
      </c>
      <c r="Q116" s="9"/>
      <c r="R116" s="9"/>
      <c r="S116" s="35" t="str">
        <f t="shared" si="306"/>
        <v/>
      </c>
      <c r="T116" s="9"/>
      <c r="U116" s="9"/>
      <c r="V116" s="35">
        <f t="shared" si="307"/>
        <v>4</v>
      </c>
      <c r="W116" s="9">
        <v>0</v>
      </c>
      <c r="X116" s="9">
        <v>4</v>
      </c>
      <c r="Y116" s="35" t="str">
        <f t="shared" si="308"/>
        <v/>
      </c>
      <c r="Z116" s="9"/>
      <c r="AA116" s="9"/>
      <c r="AB116" s="35" t="str">
        <f t="shared" si="309"/>
        <v/>
      </c>
      <c r="AC116" s="9"/>
      <c r="AD116" s="9"/>
      <c r="AE116" s="35" t="str">
        <f t="shared" si="310"/>
        <v/>
      </c>
      <c r="AF116" s="10"/>
      <c r="AG116" s="10"/>
      <c r="AH116" s="35" t="str">
        <f t="shared" si="311"/>
        <v/>
      </c>
      <c r="AI116" s="10"/>
      <c r="AJ116" s="10"/>
      <c r="AK116" s="35" t="str">
        <f t="shared" si="312"/>
        <v/>
      </c>
      <c r="AL116" s="10"/>
      <c r="AM116" s="10"/>
      <c r="AN116" s="35" t="str">
        <f t="shared" si="313"/>
        <v/>
      </c>
      <c r="AO116" s="10"/>
      <c r="AP116" s="10"/>
      <c r="AQ116" s="35" t="str">
        <f t="shared" si="314"/>
        <v/>
      </c>
      <c r="AR116" s="10"/>
      <c r="AS116" s="10"/>
      <c r="AT116" s="35" t="str">
        <f t="shared" si="315"/>
        <v/>
      </c>
      <c r="AU116" s="10"/>
      <c r="AV116" s="10"/>
      <c r="AW116" s="18">
        <f t="shared" si="316"/>
        <v>4</v>
      </c>
      <c r="AX116" s="18">
        <f t="shared" si="317"/>
        <v>0</v>
      </c>
      <c r="AY116" s="19">
        <f t="shared" si="318"/>
        <v>4</v>
      </c>
    </row>
    <row r="117" spans="2:51" ht="13.5" customHeight="1">
      <c r="B117" s="230"/>
      <c r="C117" s="84"/>
      <c r="D117" s="247"/>
      <c r="E117" s="42" t="s">
        <v>175</v>
      </c>
      <c r="F117" s="7" t="s">
        <v>171</v>
      </c>
      <c r="G117" s="8"/>
      <c r="H117" s="8" t="s">
        <v>129</v>
      </c>
      <c r="I117" s="8" t="s">
        <v>131</v>
      </c>
      <c r="J117" s="8" t="s">
        <v>182</v>
      </c>
      <c r="K117" s="8" t="s">
        <v>133</v>
      </c>
      <c r="L117" s="8" t="s">
        <v>134</v>
      </c>
      <c r="M117" s="35" t="str">
        <f t="shared" ref="M117:M131" si="334">IF(SUM(N117:O117)=0,"",SUM(N117:O117))</f>
        <v/>
      </c>
      <c r="N117" s="11"/>
      <c r="O117" s="11"/>
      <c r="P117" s="35" t="str">
        <f t="shared" ref="P117:P131" si="335">IF(SUM(Q117:R117)=0,"",SUM(Q117:R117))</f>
        <v/>
      </c>
      <c r="Q117" s="9"/>
      <c r="R117" s="9"/>
      <c r="S117" s="35" t="str">
        <f t="shared" ref="S117:S131" si="336">IF(SUM(T117:U117)=0,"",SUM(T117:U117))</f>
        <v/>
      </c>
      <c r="T117" s="9"/>
      <c r="U117" s="9"/>
      <c r="V117" s="35">
        <f t="shared" ref="V117:V131" si="337">IF(SUM(W117:X117)=0,"",SUM(W117:X117))</f>
        <v>2</v>
      </c>
      <c r="W117" s="9">
        <v>1</v>
      </c>
      <c r="X117" s="9">
        <v>1</v>
      </c>
      <c r="Y117" s="35" t="str">
        <f t="shared" ref="Y117:Y131" si="338">IF(SUM(Z117:AA117)=0,"",SUM(Z117:AA117))</f>
        <v/>
      </c>
      <c r="Z117" s="9"/>
      <c r="AA117" s="9"/>
      <c r="AB117" s="35" t="str">
        <f t="shared" ref="AB117:AB131" si="339">IF(SUM(AC117:AD117)=0,"",SUM(AC117:AD117))</f>
        <v/>
      </c>
      <c r="AC117" s="9"/>
      <c r="AD117" s="9"/>
      <c r="AE117" s="35" t="str">
        <f t="shared" ref="AE117:AE131" si="340">IF(SUM(AF117:AG117)=0,"",SUM(AF117:AG117))</f>
        <v/>
      </c>
      <c r="AF117" s="10"/>
      <c r="AG117" s="10"/>
      <c r="AH117" s="35" t="str">
        <f t="shared" ref="AH117:AH131" si="341">IF(SUM(AI117:AJ117)=0,"",SUM(AI117:AJ117))</f>
        <v/>
      </c>
      <c r="AI117" s="10"/>
      <c r="AJ117" s="10"/>
      <c r="AK117" s="35" t="str">
        <f t="shared" ref="AK117:AK131" si="342">IF(SUM(AL117:AM117)=0,"",SUM(AL117:AM117))</f>
        <v/>
      </c>
      <c r="AL117" s="10"/>
      <c r="AM117" s="10"/>
      <c r="AN117" s="35" t="str">
        <f t="shared" ref="AN117:AN131" si="343">IF(SUM(AO117:AP117)=0,"",SUM(AO117:AP117))</f>
        <v/>
      </c>
      <c r="AO117" s="10"/>
      <c r="AP117" s="10"/>
      <c r="AQ117" s="35" t="str">
        <f t="shared" ref="AQ117:AQ131" si="344">IF(SUM(AR117:AS117)=0,"",SUM(AR117:AS117))</f>
        <v/>
      </c>
      <c r="AR117" s="10"/>
      <c r="AS117" s="10"/>
      <c r="AT117" s="35" t="str">
        <f t="shared" ref="AT117:AT131" si="345">IF(SUM(AU117:AV117)=0,"",SUM(AU117:AV117))</f>
        <v/>
      </c>
      <c r="AU117" s="10"/>
      <c r="AV117" s="10"/>
      <c r="AW117" s="18">
        <f t="shared" ref="AW117:AW131" si="346">SUM(M117,P117,S117,V117,Y117,AB117,AE117,AH117,AK117,AN117,AQ117,AT117)</f>
        <v>2</v>
      </c>
      <c r="AX117" s="18">
        <f t="shared" ref="AX117:AX131" si="347">SUM(N117,Q117,T117,W117,Z117,AC117,AF117,AI117,AL117,AO117,AR117,AU117)</f>
        <v>1</v>
      </c>
      <c r="AY117" s="19">
        <f t="shared" ref="AY117:AY131" si="348">SUM(O117,R117,U117,X117,AA117,AD117,AG117,AJ117,AM117,AP117,AS117,AV117)</f>
        <v>1</v>
      </c>
    </row>
    <row r="118" spans="2:51" ht="14.1" customHeight="1">
      <c r="B118" s="230"/>
      <c r="C118" s="84"/>
      <c r="D118" s="247"/>
      <c r="E118" s="42" t="s">
        <v>175</v>
      </c>
      <c r="F118" s="59" t="s">
        <v>172</v>
      </c>
      <c r="G118" s="8"/>
      <c r="H118" s="8" t="s">
        <v>179</v>
      </c>
      <c r="I118" s="8" t="s">
        <v>177</v>
      </c>
      <c r="J118" s="59" t="s">
        <v>183</v>
      </c>
      <c r="K118" s="8" t="s">
        <v>184</v>
      </c>
      <c r="L118" s="8" t="s">
        <v>126</v>
      </c>
      <c r="M118" s="35" t="str">
        <f t="shared" si="334"/>
        <v/>
      </c>
      <c r="N118" s="11"/>
      <c r="O118" s="11"/>
      <c r="P118" s="35" t="str">
        <f t="shared" si="335"/>
        <v/>
      </c>
      <c r="Q118" s="9"/>
      <c r="R118" s="9"/>
      <c r="S118" s="35" t="str">
        <f t="shared" si="336"/>
        <v/>
      </c>
      <c r="T118" s="9"/>
      <c r="U118" s="9"/>
      <c r="V118" s="35">
        <f t="shared" si="337"/>
        <v>2</v>
      </c>
      <c r="W118" s="9">
        <v>1</v>
      </c>
      <c r="X118" s="9">
        <v>1</v>
      </c>
      <c r="Y118" s="35" t="str">
        <f t="shared" si="338"/>
        <v/>
      </c>
      <c r="Z118" s="9"/>
      <c r="AA118" s="9"/>
      <c r="AB118" s="35" t="str">
        <f t="shared" si="339"/>
        <v/>
      </c>
      <c r="AC118" s="9"/>
      <c r="AD118" s="9"/>
      <c r="AE118" s="35" t="str">
        <f t="shared" si="340"/>
        <v/>
      </c>
      <c r="AF118" s="10"/>
      <c r="AG118" s="10"/>
      <c r="AH118" s="35" t="str">
        <f t="shared" si="341"/>
        <v/>
      </c>
      <c r="AI118" s="10"/>
      <c r="AJ118" s="10"/>
      <c r="AK118" s="35" t="str">
        <f t="shared" si="342"/>
        <v/>
      </c>
      <c r="AL118" s="10"/>
      <c r="AM118" s="10"/>
      <c r="AN118" s="35" t="str">
        <f t="shared" si="343"/>
        <v/>
      </c>
      <c r="AO118" s="10"/>
      <c r="AP118" s="10"/>
      <c r="AQ118" s="35" t="str">
        <f t="shared" si="344"/>
        <v/>
      </c>
      <c r="AR118" s="10"/>
      <c r="AS118" s="10"/>
      <c r="AT118" s="35" t="str">
        <f t="shared" si="345"/>
        <v/>
      </c>
      <c r="AU118" s="10"/>
      <c r="AV118" s="10"/>
      <c r="AW118" s="18">
        <f t="shared" si="346"/>
        <v>2</v>
      </c>
      <c r="AX118" s="18">
        <f t="shared" si="347"/>
        <v>1</v>
      </c>
      <c r="AY118" s="19">
        <f t="shared" si="348"/>
        <v>1</v>
      </c>
    </row>
    <row r="119" spans="2:51" ht="14.1" hidden="1" customHeight="1">
      <c r="B119" s="230"/>
      <c r="C119" s="84"/>
      <c r="D119" s="247"/>
      <c r="E119" s="42"/>
      <c r="F119" s="7"/>
      <c r="G119" s="8"/>
      <c r="H119" s="8"/>
      <c r="I119" s="8"/>
      <c r="J119" s="8"/>
      <c r="K119" s="8"/>
      <c r="L119" s="42"/>
      <c r="M119" s="35" t="str">
        <f t="shared" si="334"/>
        <v/>
      </c>
      <c r="N119" s="11"/>
      <c r="O119" s="11"/>
      <c r="P119" s="35" t="str">
        <f t="shared" si="335"/>
        <v/>
      </c>
      <c r="Q119" s="9"/>
      <c r="R119" s="9"/>
      <c r="S119" s="35" t="str">
        <f t="shared" si="336"/>
        <v/>
      </c>
      <c r="T119" s="9"/>
      <c r="U119" s="9"/>
      <c r="V119" s="35" t="str">
        <f t="shared" si="337"/>
        <v/>
      </c>
      <c r="W119" s="9"/>
      <c r="X119" s="9"/>
      <c r="Y119" s="35" t="str">
        <f t="shared" si="338"/>
        <v/>
      </c>
      <c r="Z119" s="9"/>
      <c r="AA119" s="9"/>
      <c r="AB119" s="35" t="str">
        <f t="shared" si="339"/>
        <v/>
      </c>
      <c r="AC119" s="9"/>
      <c r="AD119" s="9"/>
      <c r="AE119" s="35" t="str">
        <f t="shared" si="340"/>
        <v/>
      </c>
      <c r="AF119" s="10"/>
      <c r="AG119" s="10"/>
      <c r="AH119" s="35" t="str">
        <f t="shared" si="341"/>
        <v/>
      </c>
      <c r="AI119" s="10"/>
      <c r="AJ119" s="10"/>
      <c r="AK119" s="35" t="str">
        <f t="shared" si="342"/>
        <v/>
      </c>
      <c r="AL119" s="10"/>
      <c r="AM119" s="10"/>
      <c r="AN119" s="35" t="str">
        <f t="shared" si="343"/>
        <v/>
      </c>
      <c r="AO119" s="10"/>
      <c r="AP119" s="10"/>
      <c r="AQ119" s="35" t="str">
        <f t="shared" si="344"/>
        <v/>
      </c>
      <c r="AR119" s="10"/>
      <c r="AS119" s="10"/>
      <c r="AT119" s="35" t="str">
        <f t="shared" si="345"/>
        <v/>
      </c>
      <c r="AU119" s="10"/>
      <c r="AV119" s="10"/>
      <c r="AW119" s="18">
        <f t="shared" si="346"/>
        <v>0</v>
      </c>
      <c r="AX119" s="18">
        <f t="shared" si="347"/>
        <v>0</v>
      </c>
      <c r="AY119" s="19">
        <f t="shared" si="348"/>
        <v>0</v>
      </c>
    </row>
    <row r="120" spans="2:51" ht="14.1" hidden="1" customHeight="1">
      <c r="B120" s="230"/>
      <c r="C120" s="84"/>
      <c r="D120" s="247"/>
      <c r="E120" s="42"/>
      <c r="F120" s="7"/>
      <c r="G120" s="8"/>
      <c r="H120" s="8"/>
      <c r="I120" s="8"/>
      <c r="J120" s="8"/>
      <c r="K120" s="8"/>
      <c r="L120" s="42"/>
      <c r="M120" s="35" t="str">
        <f t="shared" si="334"/>
        <v/>
      </c>
      <c r="N120" s="11"/>
      <c r="O120" s="11"/>
      <c r="P120" s="35" t="str">
        <f t="shared" si="335"/>
        <v/>
      </c>
      <c r="Q120" s="9"/>
      <c r="R120" s="9"/>
      <c r="S120" s="35" t="str">
        <f t="shared" si="336"/>
        <v/>
      </c>
      <c r="T120" s="9"/>
      <c r="U120" s="9"/>
      <c r="V120" s="35" t="str">
        <f t="shared" si="337"/>
        <v/>
      </c>
      <c r="W120" s="9"/>
      <c r="X120" s="9"/>
      <c r="Y120" s="35" t="str">
        <f t="shared" si="338"/>
        <v/>
      </c>
      <c r="Z120" s="9"/>
      <c r="AA120" s="9"/>
      <c r="AB120" s="35" t="str">
        <f t="shared" si="339"/>
        <v/>
      </c>
      <c r="AC120" s="9"/>
      <c r="AD120" s="9"/>
      <c r="AE120" s="35" t="str">
        <f t="shared" si="340"/>
        <v/>
      </c>
      <c r="AF120" s="10"/>
      <c r="AG120" s="10"/>
      <c r="AH120" s="35" t="str">
        <f t="shared" si="341"/>
        <v/>
      </c>
      <c r="AI120" s="10"/>
      <c r="AJ120" s="10"/>
      <c r="AK120" s="35" t="str">
        <f t="shared" si="342"/>
        <v/>
      </c>
      <c r="AL120" s="10"/>
      <c r="AM120" s="10"/>
      <c r="AN120" s="35" t="str">
        <f t="shared" si="343"/>
        <v/>
      </c>
      <c r="AO120" s="10"/>
      <c r="AP120" s="10"/>
      <c r="AQ120" s="35" t="str">
        <f t="shared" si="344"/>
        <v/>
      </c>
      <c r="AR120" s="10"/>
      <c r="AS120" s="10"/>
      <c r="AT120" s="35" t="str">
        <f t="shared" si="345"/>
        <v/>
      </c>
      <c r="AU120" s="10"/>
      <c r="AV120" s="10"/>
      <c r="AW120" s="18">
        <f t="shared" si="346"/>
        <v>0</v>
      </c>
      <c r="AX120" s="18">
        <f t="shared" si="347"/>
        <v>0</v>
      </c>
      <c r="AY120" s="19">
        <f t="shared" si="348"/>
        <v>0</v>
      </c>
    </row>
    <row r="121" spans="2:51" ht="14.1" hidden="1" customHeight="1">
      <c r="B121" s="230"/>
      <c r="C121" s="84"/>
      <c r="D121" s="247"/>
      <c r="E121" s="42"/>
      <c r="F121" s="7"/>
      <c r="G121" s="8"/>
      <c r="H121" s="8"/>
      <c r="I121" s="8"/>
      <c r="J121" s="8"/>
      <c r="K121" s="8"/>
      <c r="L121" s="42"/>
      <c r="M121" s="35" t="str">
        <f t="shared" si="334"/>
        <v/>
      </c>
      <c r="N121" s="11"/>
      <c r="O121" s="11"/>
      <c r="P121" s="35" t="str">
        <f t="shared" si="335"/>
        <v/>
      </c>
      <c r="Q121" s="9"/>
      <c r="R121" s="9"/>
      <c r="S121" s="35" t="str">
        <f t="shared" si="336"/>
        <v/>
      </c>
      <c r="T121" s="9"/>
      <c r="U121" s="9"/>
      <c r="V121" s="35" t="str">
        <f t="shared" si="337"/>
        <v/>
      </c>
      <c r="W121" s="9"/>
      <c r="X121" s="9"/>
      <c r="Y121" s="35" t="str">
        <f t="shared" si="338"/>
        <v/>
      </c>
      <c r="Z121" s="9"/>
      <c r="AA121" s="9"/>
      <c r="AB121" s="35" t="str">
        <f t="shared" si="339"/>
        <v/>
      </c>
      <c r="AC121" s="9"/>
      <c r="AD121" s="9"/>
      <c r="AE121" s="35" t="str">
        <f t="shared" si="340"/>
        <v/>
      </c>
      <c r="AF121" s="10"/>
      <c r="AG121" s="10"/>
      <c r="AH121" s="35" t="str">
        <f t="shared" si="341"/>
        <v/>
      </c>
      <c r="AI121" s="10"/>
      <c r="AJ121" s="10"/>
      <c r="AK121" s="35" t="str">
        <f t="shared" si="342"/>
        <v/>
      </c>
      <c r="AL121" s="10"/>
      <c r="AM121" s="10"/>
      <c r="AN121" s="35" t="str">
        <f t="shared" si="343"/>
        <v/>
      </c>
      <c r="AO121" s="10"/>
      <c r="AP121" s="10"/>
      <c r="AQ121" s="35" t="str">
        <f t="shared" si="344"/>
        <v/>
      </c>
      <c r="AR121" s="10"/>
      <c r="AS121" s="10"/>
      <c r="AT121" s="35" t="str">
        <f t="shared" si="345"/>
        <v/>
      </c>
      <c r="AU121" s="10"/>
      <c r="AV121" s="10"/>
      <c r="AW121" s="18">
        <f t="shared" si="346"/>
        <v>0</v>
      </c>
      <c r="AX121" s="18">
        <f t="shared" si="347"/>
        <v>0</v>
      </c>
      <c r="AY121" s="19">
        <f t="shared" si="348"/>
        <v>0</v>
      </c>
    </row>
    <row r="122" spans="2:51" ht="14.1" hidden="1" customHeight="1">
      <c r="B122" s="230"/>
      <c r="C122" s="84"/>
      <c r="D122" s="247"/>
      <c r="E122" s="42"/>
      <c r="F122" s="7"/>
      <c r="G122" s="8"/>
      <c r="H122" s="8"/>
      <c r="I122" s="8"/>
      <c r="J122" s="8"/>
      <c r="K122" s="8"/>
      <c r="L122" s="42"/>
      <c r="M122" s="35" t="str">
        <f t="shared" si="334"/>
        <v/>
      </c>
      <c r="N122" s="11"/>
      <c r="O122" s="11"/>
      <c r="P122" s="35" t="str">
        <f t="shared" si="335"/>
        <v/>
      </c>
      <c r="Q122" s="9"/>
      <c r="R122" s="9"/>
      <c r="S122" s="35" t="str">
        <f t="shared" si="336"/>
        <v/>
      </c>
      <c r="T122" s="9"/>
      <c r="U122" s="9"/>
      <c r="V122" s="35" t="str">
        <f t="shared" si="337"/>
        <v/>
      </c>
      <c r="W122" s="9"/>
      <c r="X122" s="9"/>
      <c r="Y122" s="35" t="str">
        <f t="shared" si="338"/>
        <v/>
      </c>
      <c r="Z122" s="9"/>
      <c r="AA122" s="9"/>
      <c r="AB122" s="35" t="str">
        <f t="shared" si="339"/>
        <v/>
      </c>
      <c r="AC122" s="9"/>
      <c r="AD122" s="9"/>
      <c r="AE122" s="35" t="str">
        <f t="shared" si="340"/>
        <v/>
      </c>
      <c r="AF122" s="10"/>
      <c r="AG122" s="10"/>
      <c r="AH122" s="35" t="str">
        <f t="shared" si="341"/>
        <v/>
      </c>
      <c r="AI122" s="10"/>
      <c r="AJ122" s="10"/>
      <c r="AK122" s="35" t="str">
        <f t="shared" si="342"/>
        <v/>
      </c>
      <c r="AL122" s="10"/>
      <c r="AM122" s="10"/>
      <c r="AN122" s="35" t="str">
        <f t="shared" si="343"/>
        <v/>
      </c>
      <c r="AO122" s="10"/>
      <c r="AP122" s="10"/>
      <c r="AQ122" s="35" t="str">
        <f t="shared" si="344"/>
        <v/>
      </c>
      <c r="AR122" s="10"/>
      <c r="AS122" s="10"/>
      <c r="AT122" s="35" t="str">
        <f t="shared" si="345"/>
        <v/>
      </c>
      <c r="AU122" s="10"/>
      <c r="AV122" s="10"/>
      <c r="AW122" s="18">
        <f t="shared" si="346"/>
        <v>0</v>
      </c>
      <c r="AX122" s="18">
        <f t="shared" si="347"/>
        <v>0</v>
      </c>
      <c r="AY122" s="19">
        <f t="shared" si="348"/>
        <v>0</v>
      </c>
    </row>
    <row r="123" spans="2:51" ht="14.1" hidden="1" customHeight="1">
      <c r="B123" s="230"/>
      <c r="C123" s="84"/>
      <c r="D123" s="247"/>
      <c r="E123" s="42"/>
      <c r="F123" s="7"/>
      <c r="G123" s="8"/>
      <c r="H123" s="8"/>
      <c r="I123" s="8"/>
      <c r="J123" s="8"/>
      <c r="K123" s="8"/>
      <c r="L123" s="42"/>
      <c r="M123" s="35" t="str">
        <f t="shared" si="334"/>
        <v/>
      </c>
      <c r="N123" s="11"/>
      <c r="O123" s="11"/>
      <c r="P123" s="35" t="str">
        <f t="shared" si="335"/>
        <v/>
      </c>
      <c r="Q123" s="9"/>
      <c r="R123" s="9"/>
      <c r="S123" s="35" t="str">
        <f t="shared" si="336"/>
        <v/>
      </c>
      <c r="T123" s="9"/>
      <c r="U123" s="9"/>
      <c r="V123" s="35" t="str">
        <f t="shared" si="337"/>
        <v/>
      </c>
      <c r="W123" s="9"/>
      <c r="X123" s="9"/>
      <c r="Y123" s="35" t="str">
        <f t="shared" si="338"/>
        <v/>
      </c>
      <c r="Z123" s="9"/>
      <c r="AA123" s="9"/>
      <c r="AB123" s="35" t="str">
        <f t="shared" si="339"/>
        <v/>
      </c>
      <c r="AC123" s="9"/>
      <c r="AD123" s="9"/>
      <c r="AE123" s="35" t="str">
        <f t="shared" si="340"/>
        <v/>
      </c>
      <c r="AF123" s="10"/>
      <c r="AG123" s="10"/>
      <c r="AH123" s="35" t="str">
        <f t="shared" si="341"/>
        <v/>
      </c>
      <c r="AI123" s="10"/>
      <c r="AJ123" s="10"/>
      <c r="AK123" s="35" t="str">
        <f t="shared" si="342"/>
        <v/>
      </c>
      <c r="AL123" s="10"/>
      <c r="AM123" s="10"/>
      <c r="AN123" s="35" t="str">
        <f t="shared" si="343"/>
        <v/>
      </c>
      <c r="AO123" s="10"/>
      <c r="AP123" s="10"/>
      <c r="AQ123" s="35" t="str">
        <f t="shared" si="344"/>
        <v/>
      </c>
      <c r="AR123" s="10"/>
      <c r="AS123" s="10"/>
      <c r="AT123" s="35" t="str">
        <f t="shared" si="345"/>
        <v/>
      </c>
      <c r="AU123" s="10"/>
      <c r="AV123" s="10"/>
      <c r="AW123" s="18">
        <f t="shared" si="346"/>
        <v>0</v>
      </c>
      <c r="AX123" s="18">
        <f t="shared" si="347"/>
        <v>0</v>
      </c>
      <c r="AY123" s="19">
        <f t="shared" si="348"/>
        <v>0</v>
      </c>
    </row>
    <row r="124" spans="2:51" ht="14.1" hidden="1" customHeight="1">
      <c r="B124" s="230"/>
      <c r="C124" s="84"/>
      <c r="D124" s="247"/>
      <c r="E124" s="42"/>
      <c r="F124" s="7"/>
      <c r="G124" s="8"/>
      <c r="H124" s="8"/>
      <c r="I124" s="8"/>
      <c r="J124" s="8"/>
      <c r="K124" s="8"/>
      <c r="L124" s="42"/>
      <c r="M124" s="35" t="str">
        <f t="shared" si="334"/>
        <v/>
      </c>
      <c r="N124" s="11"/>
      <c r="O124" s="11"/>
      <c r="P124" s="35" t="str">
        <f t="shared" si="335"/>
        <v/>
      </c>
      <c r="Q124" s="9"/>
      <c r="R124" s="9"/>
      <c r="S124" s="35" t="str">
        <f t="shared" si="336"/>
        <v/>
      </c>
      <c r="T124" s="9"/>
      <c r="U124" s="9"/>
      <c r="V124" s="35" t="str">
        <f t="shared" si="337"/>
        <v/>
      </c>
      <c r="W124" s="9"/>
      <c r="X124" s="9"/>
      <c r="Y124" s="35" t="str">
        <f t="shared" si="338"/>
        <v/>
      </c>
      <c r="Z124" s="9"/>
      <c r="AA124" s="9"/>
      <c r="AB124" s="35" t="str">
        <f t="shared" si="339"/>
        <v/>
      </c>
      <c r="AC124" s="9"/>
      <c r="AD124" s="9"/>
      <c r="AE124" s="35" t="str">
        <f t="shared" si="340"/>
        <v/>
      </c>
      <c r="AF124" s="10"/>
      <c r="AG124" s="10"/>
      <c r="AH124" s="35" t="str">
        <f t="shared" si="341"/>
        <v/>
      </c>
      <c r="AI124" s="10"/>
      <c r="AJ124" s="10"/>
      <c r="AK124" s="35" t="str">
        <f t="shared" si="342"/>
        <v/>
      </c>
      <c r="AL124" s="10"/>
      <c r="AM124" s="10"/>
      <c r="AN124" s="35" t="str">
        <f t="shared" si="343"/>
        <v/>
      </c>
      <c r="AO124" s="10"/>
      <c r="AP124" s="10"/>
      <c r="AQ124" s="35" t="str">
        <f t="shared" si="344"/>
        <v/>
      </c>
      <c r="AR124" s="10"/>
      <c r="AS124" s="10"/>
      <c r="AT124" s="35" t="str">
        <f t="shared" si="345"/>
        <v/>
      </c>
      <c r="AU124" s="10"/>
      <c r="AV124" s="10"/>
      <c r="AW124" s="18">
        <f t="shared" si="346"/>
        <v>0</v>
      </c>
      <c r="AX124" s="18">
        <f t="shared" si="347"/>
        <v>0</v>
      </c>
      <c r="AY124" s="19">
        <f t="shared" si="348"/>
        <v>0</v>
      </c>
    </row>
    <row r="125" spans="2:51" ht="14.1" hidden="1" customHeight="1">
      <c r="B125" s="230"/>
      <c r="C125" s="84"/>
      <c r="D125" s="247"/>
      <c r="E125" s="42"/>
      <c r="F125" s="7"/>
      <c r="G125" s="8"/>
      <c r="H125" s="8"/>
      <c r="I125" s="8"/>
      <c r="J125" s="8"/>
      <c r="K125" s="8"/>
      <c r="L125" s="42"/>
      <c r="M125" s="35" t="str">
        <f t="shared" si="334"/>
        <v/>
      </c>
      <c r="N125" s="11"/>
      <c r="O125" s="11"/>
      <c r="P125" s="35" t="str">
        <f t="shared" si="335"/>
        <v/>
      </c>
      <c r="Q125" s="9"/>
      <c r="R125" s="9"/>
      <c r="S125" s="35" t="str">
        <f t="shared" si="336"/>
        <v/>
      </c>
      <c r="T125" s="9"/>
      <c r="U125" s="9"/>
      <c r="V125" s="35" t="str">
        <f t="shared" si="337"/>
        <v/>
      </c>
      <c r="W125" s="9"/>
      <c r="X125" s="9"/>
      <c r="Y125" s="35" t="str">
        <f t="shared" si="338"/>
        <v/>
      </c>
      <c r="Z125" s="9"/>
      <c r="AA125" s="9"/>
      <c r="AB125" s="35" t="str">
        <f t="shared" si="339"/>
        <v/>
      </c>
      <c r="AC125" s="9"/>
      <c r="AD125" s="9"/>
      <c r="AE125" s="35" t="str">
        <f t="shared" si="340"/>
        <v/>
      </c>
      <c r="AF125" s="10"/>
      <c r="AG125" s="10"/>
      <c r="AH125" s="35" t="str">
        <f t="shared" si="341"/>
        <v/>
      </c>
      <c r="AI125" s="10"/>
      <c r="AJ125" s="10"/>
      <c r="AK125" s="35" t="str">
        <f t="shared" si="342"/>
        <v/>
      </c>
      <c r="AL125" s="10"/>
      <c r="AM125" s="10"/>
      <c r="AN125" s="35" t="str">
        <f t="shared" si="343"/>
        <v/>
      </c>
      <c r="AO125" s="10"/>
      <c r="AP125" s="10"/>
      <c r="AQ125" s="35" t="str">
        <f t="shared" si="344"/>
        <v/>
      </c>
      <c r="AR125" s="10"/>
      <c r="AS125" s="10"/>
      <c r="AT125" s="35" t="str">
        <f t="shared" si="345"/>
        <v/>
      </c>
      <c r="AU125" s="10"/>
      <c r="AV125" s="10"/>
      <c r="AW125" s="18">
        <f t="shared" si="346"/>
        <v>0</v>
      </c>
      <c r="AX125" s="18">
        <f t="shared" si="347"/>
        <v>0</v>
      </c>
      <c r="AY125" s="19">
        <f t="shared" si="348"/>
        <v>0</v>
      </c>
    </row>
    <row r="126" spans="2:51" ht="14.1" hidden="1" customHeight="1">
      <c r="B126" s="230"/>
      <c r="C126" s="84"/>
      <c r="D126" s="247"/>
      <c r="E126" s="42"/>
      <c r="F126" s="7"/>
      <c r="G126" s="8"/>
      <c r="H126" s="8"/>
      <c r="I126" s="8"/>
      <c r="J126" s="8"/>
      <c r="K126" s="8"/>
      <c r="L126" s="42"/>
      <c r="M126" s="35" t="str">
        <f t="shared" si="334"/>
        <v/>
      </c>
      <c r="N126" s="11"/>
      <c r="O126" s="11"/>
      <c r="P126" s="35" t="str">
        <f t="shared" si="335"/>
        <v/>
      </c>
      <c r="Q126" s="9"/>
      <c r="R126" s="9"/>
      <c r="S126" s="35" t="str">
        <f t="shared" si="336"/>
        <v/>
      </c>
      <c r="T126" s="9"/>
      <c r="U126" s="9"/>
      <c r="V126" s="35" t="str">
        <f t="shared" si="337"/>
        <v/>
      </c>
      <c r="W126" s="9"/>
      <c r="X126" s="9"/>
      <c r="Y126" s="35" t="str">
        <f t="shared" si="338"/>
        <v/>
      </c>
      <c r="Z126" s="9"/>
      <c r="AA126" s="9"/>
      <c r="AB126" s="35" t="str">
        <f t="shared" si="339"/>
        <v/>
      </c>
      <c r="AC126" s="9"/>
      <c r="AD126" s="9"/>
      <c r="AE126" s="35" t="str">
        <f t="shared" si="340"/>
        <v/>
      </c>
      <c r="AF126" s="10"/>
      <c r="AG126" s="10"/>
      <c r="AH126" s="35" t="str">
        <f t="shared" si="341"/>
        <v/>
      </c>
      <c r="AI126" s="10"/>
      <c r="AJ126" s="10"/>
      <c r="AK126" s="35" t="str">
        <f t="shared" si="342"/>
        <v/>
      </c>
      <c r="AL126" s="10"/>
      <c r="AM126" s="10"/>
      <c r="AN126" s="35" t="str">
        <f t="shared" si="343"/>
        <v/>
      </c>
      <c r="AO126" s="10"/>
      <c r="AP126" s="10"/>
      <c r="AQ126" s="35" t="str">
        <f t="shared" si="344"/>
        <v/>
      </c>
      <c r="AR126" s="10"/>
      <c r="AS126" s="10"/>
      <c r="AT126" s="35" t="str">
        <f t="shared" si="345"/>
        <v/>
      </c>
      <c r="AU126" s="10"/>
      <c r="AV126" s="10"/>
      <c r="AW126" s="18">
        <f t="shared" si="346"/>
        <v>0</v>
      </c>
      <c r="AX126" s="18">
        <f t="shared" si="347"/>
        <v>0</v>
      </c>
      <c r="AY126" s="19">
        <f t="shared" si="348"/>
        <v>0</v>
      </c>
    </row>
    <row r="127" spans="2:51" ht="14.1" hidden="1" customHeight="1">
      <c r="B127" s="230"/>
      <c r="C127" s="84"/>
      <c r="D127" s="247"/>
      <c r="E127" s="42"/>
      <c r="F127" s="7"/>
      <c r="G127" s="8"/>
      <c r="H127" s="8"/>
      <c r="I127" s="8"/>
      <c r="J127" s="8"/>
      <c r="K127" s="8"/>
      <c r="L127" s="42"/>
      <c r="M127" s="35" t="str">
        <f t="shared" si="334"/>
        <v/>
      </c>
      <c r="N127" s="11"/>
      <c r="O127" s="11"/>
      <c r="P127" s="35" t="str">
        <f t="shared" si="335"/>
        <v/>
      </c>
      <c r="Q127" s="9"/>
      <c r="R127" s="9"/>
      <c r="S127" s="35" t="str">
        <f t="shared" si="336"/>
        <v/>
      </c>
      <c r="T127" s="9"/>
      <c r="U127" s="9"/>
      <c r="V127" s="35" t="str">
        <f t="shared" si="337"/>
        <v/>
      </c>
      <c r="W127" s="9"/>
      <c r="X127" s="9"/>
      <c r="Y127" s="35" t="str">
        <f t="shared" si="338"/>
        <v/>
      </c>
      <c r="Z127" s="9"/>
      <c r="AA127" s="9"/>
      <c r="AB127" s="35" t="str">
        <f t="shared" si="339"/>
        <v/>
      </c>
      <c r="AC127" s="9"/>
      <c r="AD127" s="9"/>
      <c r="AE127" s="35" t="str">
        <f t="shared" si="340"/>
        <v/>
      </c>
      <c r="AF127" s="10"/>
      <c r="AG127" s="10"/>
      <c r="AH127" s="35" t="str">
        <f t="shared" si="341"/>
        <v/>
      </c>
      <c r="AI127" s="10"/>
      <c r="AJ127" s="10"/>
      <c r="AK127" s="35" t="str">
        <f t="shared" si="342"/>
        <v/>
      </c>
      <c r="AL127" s="10"/>
      <c r="AM127" s="10"/>
      <c r="AN127" s="35" t="str">
        <f t="shared" si="343"/>
        <v/>
      </c>
      <c r="AO127" s="10"/>
      <c r="AP127" s="10"/>
      <c r="AQ127" s="35" t="str">
        <f t="shared" si="344"/>
        <v/>
      </c>
      <c r="AR127" s="10"/>
      <c r="AS127" s="10"/>
      <c r="AT127" s="35" t="str">
        <f t="shared" si="345"/>
        <v/>
      </c>
      <c r="AU127" s="10"/>
      <c r="AV127" s="10"/>
      <c r="AW127" s="18">
        <f t="shared" si="346"/>
        <v>0</v>
      </c>
      <c r="AX127" s="18">
        <f t="shared" si="347"/>
        <v>0</v>
      </c>
      <c r="AY127" s="19">
        <f t="shared" si="348"/>
        <v>0</v>
      </c>
    </row>
    <row r="128" spans="2:51" ht="14.1" hidden="1" customHeight="1">
      <c r="B128" s="230"/>
      <c r="C128" s="84"/>
      <c r="D128" s="247"/>
      <c r="E128" s="42"/>
      <c r="F128" s="7"/>
      <c r="G128" s="8"/>
      <c r="H128" s="8"/>
      <c r="I128" s="8"/>
      <c r="J128" s="8"/>
      <c r="K128" s="8"/>
      <c r="L128" s="42"/>
      <c r="M128" s="35" t="str">
        <f t="shared" si="334"/>
        <v/>
      </c>
      <c r="N128" s="11"/>
      <c r="O128" s="11"/>
      <c r="P128" s="35" t="str">
        <f t="shared" si="335"/>
        <v/>
      </c>
      <c r="Q128" s="9"/>
      <c r="R128" s="9"/>
      <c r="S128" s="35" t="str">
        <f t="shared" si="336"/>
        <v/>
      </c>
      <c r="T128" s="9"/>
      <c r="U128" s="9"/>
      <c r="V128" s="35" t="str">
        <f t="shared" si="337"/>
        <v/>
      </c>
      <c r="W128" s="9"/>
      <c r="X128" s="9"/>
      <c r="Y128" s="35" t="str">
        <f t="shared" si="338"/>
        <v/>
      </c>
      <c r="Z128" s="9"/>
      <c r="AA128" s="9"/>
      <c r="AB128" s="35" t="str">
        <f t="shared" si="339"/>
        <v/>
      </c>
      <c r="AC128" s="9"/>
      <c r="AD128" s="9"/>
      <c r="AE128" s="35" t="str">
        <f t="shared" si="340"/>
        <v/>
      </c>
      <c r="AF128" s="10"/>
      <c r="AG128" s="10"/>
      <c r="AH128" s="35" t="str">
        <f t="shared" si="341"/>
        <v/>
      </c>
      <c r="AI128" s="10"/>
      <c r="AJ128" s="10"/>
      <c r="AK128" s="35" t="str">
        <f t="shared" si="342"/>
        <v/>
      </c>
      <c r="AL128" s="10"/>
      <c r="AM128" s="10"/>
      <c r="AN128" s="35" t="str">
        <f t="shared" si="343"/>
        <v/>
      </c>
      <c r="AO128" s="10"/>
      <c r="AP128" s="10"/>
      <c r="AQ128" s="35" t="str">
        <f t="shared" si="344"/>
        <v/>
      </c>
      <c r="AR128" s="10"/>
      <c r="AS128" s="10"/>
      <c r="AT128" s="35" t="str">
        <f t="shared" si="345"/>
        <v/>
      </c>
      <c r="AU128" s="10"/>
      <c r="AV128" s="10"/>
      <c r="AW128" s="18">
        <f t="shared" si="346"/>
        <v>0</v>
      </c>
      <c r="AX128" s="18">
        <f t="shared" si="347"/>
        <v>0</v>
      </c>
      <c r="AY128" s="19">
        <f t="shared" si="348"/>
        <v>0</v>
      </c>
    </row>
    <row r="129" spans="2:51" ht="14.1" hidden="1" customHeight="1">
      <c r="B129" s="230"/>
      <c r="C129" s="84"/>
      <c r="D129" s="247"/>
      <c r="E129" s="42"/>
      <c r="F129" s="7"/>
      <c r="G129" s="8"/>
      <c r="H129" s="8"/>
      <c r="I129" s="8"/>
      <c r="J129" s="8"/>
      <c r="K129" s="8"/>
      <c r="L129" s="42"/>
      <c r="M129" s="35" t="str">
        <f t="shared" si="334"/>
        <v/>
      </c>
      <c r="N129" s="11"/>
      <c r="O129" s="11"/>
      <c r="P129" s="35" t="str">
        <f t="shared" si="335"/>
        <v/>
      </c>
      <c r="Q129" s="9"/>
      <c r="R129" s="9"/>
      <c r="S129" s="35" t="str">
        <f t="shared" si="336"/>
        <v/>
      </c>
      <c r="T129" s="9"/>
      <c r="U129" s="9"/>
      <c r="V129" s="35" t="str">
        <f t="shared" si="337"/>
        <v/>
      </c>
      <c r="W129" s="9"/>
      <c r="X129" s="9"/>
      <c r="Y129" s="35" t="str">
        <f t="shared" si="338"/>
        <v/>
      </c>
      <c r="Z129" s="9"/>
      <c r="AA129" s="9"/>
      <c r="AB129" s="35" t="str">
        <f t="shared" si="339"/>
        <v/>
      </c>
      <c r="AC129" s="9"/>
      <c r="AD129" s="9"/>
      <c r="AE129" s="35" t="str">
        <f t="shared" si="340"/>
        <v/>
      </c>
      <c r="AF129" s="10"/>
      <c r="AG129" s="10"/>
      <c r="AH129" s="35" t="str">
        <f t="shared" si="341"/>
        <v/>
      </c>
      <c r="AI129" s="10"/>
      <c r="AJ129" s="10"/>
      <c r="AK129" s="35" t="str">
        <f t="shared" si="342"/>
        <v/>
      </c>
      <c r="AL129" s="10"/>
      <c r="AM129" s="10"/>
      <c r="AN129" s="35" t="str">
        <f t="shared" si="343"/>
        <v/>
      </c>
      <c r="AO129" s="10"/>
      <c r="AP129" s="10"/>
      <c r="AQ129" s="35" t="str">
        <f t="shared" si="344"/>
        <v/>
      </c>
      <c r="AR129" s="10"/>
      <c r="AS129" s="10"/>
      <c r="AT129" s="35" t="str">
        <f t="shared" si="345"/>
        <v/>
      </c>
      <c r="AU129" s="10"/>
      <c r="AV129" s="10"/>
      <c r="AW129" s="18">
        <f t="shared" si="346"/>
        <v>0</v>
      </c>
      <c r="AX129" s="18">
        <f t="shared" si="347"/>
        <v>0</v>
      </c>
      <c r="AY129" s="19">
        <f t="shared" si="348"/>
        <v>0</v>
      </c>
    </row>
    <row r="130" spans="2:51" ht="14.1" hidden="1" customHeight="1">
      <c r="B130" s="230"/>
      <c r="C130" s="84"/>
      <c r="D130" s="247"/>
      <c r="E130" s="42"/>
      <c r="F130" s="7"/>
      <c r="G130" s="8"/>
      <c r="H130" s="8"/>
      <c r="I130" s="8"/>
      <c r="J130" s="8"/>
      <c r="K130" s="8"/>
      <c r="L130" s="42"/>
      <c r="M130" s="35" t="str">
        <f t="shared" si="334"/>
        <v/>
      </c>
      <c r="N130" s="11"/>
      <c r="O130" s="11"/>
      <c r="P130" s="35" t="str">
        <f t="shared" si="335"/>
        <v/>
      </c>
      <c r="Q130" s="9"/>
      <c r="R130" s="9"/>
      <c r="S130" s="35" t="str">
        <f t="shared" si="336"/>
        <v/>
      </c>
      <c r="T130" s="9"/>
      <c r="U130" s="9"/>
      <c r="V130" s="35" t="str">
        <f t="shared" si="337"/>
        <v/>
      </c>
      <c r="W130" s="9"/>
      <c r="X130" s="9"/>
      <c r="Y130" s="35" t="str">
        <f t="shared" si="338"/>
        <v/>
      </c>
      <c r="Z130" s="9"/>
      <c r="AA130" s="9"/>
      <c r="AB130" s="35" t="str">
        <f t="shared" si="339"/>
        <v/>
      </c>
      <c r="AC130" s="9"/>
      <c r="AD130" s="9"/>
      <c r="AE130" s="35" t="str">
        <f t="shared" si="340"/>
        <v/>
      </c>
      <c r="AF130" s="10"/>
      <c r="AG130" s="10"/>
      <c r="AH130" s="35" t="str">
        <f t="shared" si="341"/>
        <v/>
      </c>
      <c r="AI130" s="10"/>
      <c r="AJ130" s="10"/>
      <c r="AK130" s="35" t="str">
        <f t="shared" si="342"/>
        <v/>
      </c>
      <c r="AL130" s="10"/>
      <c r="AM130" s="10"/>
      <c r="AN130" s="35" t="str">
        <f t="shared" si="343"/>
        <v/>
      </c>
      <c r="AO130" s="10"/>
      <c r="AP130" s="10"/>
      <c r="AQ130" s="35" t="str">
        <f t="shared" si="344"/>
        <v/>
      </c>
      <c r="AR130" s="10"/>
      <c r="AS130" s="10"/>
      <c r="AT130" s="35" t="str">
        <f t="shared" si="345"/>
        <v/>
      </c>
      <c r="AU130" s="10"/>
      <c r="AV130" s="10"/>
      <c r="AW130" s="18">
        <f t="shared" si="346"/>
        <v>0</v>
      </c>
      <c r="AX130" s="18">
        <f t="shared" si="347"/>
        <v>0</v>
      </c>
      <c r="AY130" s="19">
        <f t="shared" si="348"/>
        <v>0</v>
      </c>
    </row>
    <row r="131" spans="2:51" ht="14.1" hidden="1" customHeight="1">
      <c r="B131" s="230"/>
      <c r="C131" s="84"/>
      <c r="D131" s="247"/>
      <c r="E131" s="42"/>
      <c r="F131" s="7"/>
      <c r="G131" s="8"/>
      <c r="H131" s="8"/>
      <c r="I131" s="8"/>
      <c r="J131" s="8"/>
      <c r="K131" s="8"/>
      <c r="L131" s="42"/>
      <c r="M131" s="35" t="str">
        <f t="shared" si="334"/>
        <v/>
      </c>
      <c r="N131" s="11"/>
      <c r="O131" s="11"/>
      <c r="P131" s="35" t="str">
        <f t="shared" si="335"/>
        <v/>
      </c>
      <c r="Q131" s="9"/>
      <c r="R131" s="9"/>
      <c r="S131" s="35" t="str">
        <f t="shared" si="336"/>
        <v/>
      </c>
      <c r="T131" s="9"/>
      <c r="U131" s="9"/>
      <c r="V131" s="35" t="str">
        <f t="shared" si="337"/>
        <v/>
      </c>
      <c r="W131" s="9"/>
      <c r="X131" s="9"/>
      <c r="Y131" s="35" t="str">
        <f t="shared" si="338"/>
        <v/>
      </c>
      <c r="Z131" s="9"/>
      <c r="AA131" s="9"/>
      <c r="AB131" s="35" t="str">
        <f t="shared" si="339"/>
        <v/>
      </c>
      <c r="AC131" s="9"/>
      <c r="AD131" s="9"/>
      <c r="AE131" s="35" t="str">
        <f t="shared" si="340"/>
        <v/>
      </c>
      <c r="AF131" s="10"/>
      <c r="AG131" s="10"/>
      <c r="AH131" s="35" t="str">
        <f t="shared" si="341"/>
        <v/>
      </c>
      <c r="AI131" s="10"/>
      <c r="AJ131" s="10"/>
      <c r="AK131" s="35" t="str">
        <f t="shared" si="342"/>
        <v/>
      </c>
      <c r="AL131" s="10"/>
      <c r="AM131" s="10"/>
      <c r="AN131" s="35" t="str">
        <f t="shared" si="343"/>
        <v/>
      </c>
      <c r="AO131" s="10"/>
      <c r="AP131" s="10"/>
      <c r="AQ131" s="35" t="str">
        <f t="shared" si="344"/>
        <v/>
      </c>
      <c r="AR131" s="10"/>
      <c r="AS131" s="10"/>
      <c r="AT131" s="35" t="str">
        <f t="shared" si="345"/>
        <v/>
      </c>
      <c r="AU131" s="10"/>
      <c r="AV131" s="10"/>
      <c r="AW131" s="18">
        <f t="shared" si="346"/>
        <v>0</v>
      </c>
      <c r="AX131" s="18">
        <f t="shared" si="347"/>
        <v>0</v>
      </c>
      <c r="AY131" s="19">
        <f t="shared" si="348"/>
        <v>0</v>
      </c>
    </row>
    <row r="132" spans="2:51" ht="14.1" hidden="1" customHeight="1">
      <c r="B132" s="230"/>
      <c r="C132" s="84"/>
      <c r="D132" s="247"/>
      <c r="E132" s="42"/>
      <c r="F132" s="7"/>
      <c r="G132" s="8"/>
      <c r="H132" s="8"/>
      <c r="I132" s="8"/>
      <c r="J132" s="8"/>
      <c r="K132" s="8"/>
      <c r="L132" s="42"/>
      <c r="M132" s="35" t="str">
        <f t="shared" si="304"/>
        <v/>
      </c>
      <c r="N132" s="11"/>
      <c r="O132" s="11"/>
      <c r="P132" s="35" t="str">
        <f t="shared" si="305"/>
        <v/>
      </c>
      <c r="Q132" s="9"/>
      <c r="R132" s="9"/>
      <c r="S132" s="35" t="str">
        <f t="shared" si="306"/>
        <v/>
      </c>
      <c r="T132" s="9"/>
      <c r="U132" s="9"/>
      <c r="V132" s="35" t="str">
        <f t="shared" si="307"/>
        <v/>
      </c>
      <c r="W132" s="9"/>
      <c r="X132" s="9"/>
      <c r="Y132" s="35" t="str">
        <f t="shared" si="308"/>
        <v/>
      </c>
      <c r="Z132" s="9"/>
      <c r="AA132" s="9"/>
      <c r="AB132" s="35" t="str">
        <f t="shared" si="309"/>
        <v/>
      </c>
      <c r="AC132" s="9"/>
      <c r="AD132" s="9"/>
      <c r="AE132" s="35" t="str">
        <f t="shared" si="310"/>
        <v/>
      </c>
      <c r="AF132" s="10"/>
      <c r="AG132" s="10"/>
      <c r="AH132" s="35" t="str">
        <f t="shared" si="311"/>
        <v/>
      </c>
      <c r="AI132" s="10"/>
      <c r="AJ132" s="10"/>
      <c r="AK132" s="35" t="str">
        <f t="shared" si="312"/>
        <v/>
      </c>
      <c r="AL132" s="10"/>
      <c r="AM132" s="10"/>
      <c r="AN132" s="35" t="str">
        <f t="shared" si="313"/>
        <v/>
      </c>
      <c r="AO132" s="10"/>
      <c r="AP132" s="10"/>
      <c r="AQ132" s="35" t="str">
        <f t="shared" si="314"/>
        <v/>
      </c>
      <c r="AR132" s="10"/>
      <c r="AS132" s="10"/>
      <c r="AT132" s="35" t="str">
        <f t="shared" si="315"/>
        <v/>
      </c>
      <c r="AU132" s="10"/>
      <c r="AV132" s="10"/>
      <c r="AW132" s="18">
        <f t="shared" si="316"/>
        <v>0</v>
      </c>
      <c r="AX132" s="18">
        <f t="shared" si="317"/>
        <v>0</v>
      </c>
      <c r="AY132" s="19">
        <f t="shared" si="318"/>
        <v>0</v>
      </c>
    </row>
    <row r="133" spans="2:51" ht="14.1" hidden="1" customHeight="1">
      <c r="B133" s="230"/>
      <c r="C133" s="84"/>
      <c r="D133" s="247"/>
      <c r="E133" s="42"/>
      <c r="F133" s="7"/>
      <c r="G133" s="8"/>
      <c r="H133" s="8"/>
      <c r="I133" s="8"/>
      <c r="J133" s="8"/>
      <c r="K133" s="8"/>
      <c r="L133" s="42"/>
      <c r="M133" s="35" t="str">
        <f t="shared" si="304"/>
        <v/>
      </c>
      <c r="N133" s="11"/>
      <c r="O133" s="11"/>
      <c r="P133" s="35" t="str">
        <f t="shared" si="305"/>
        <v/>
      </c>
      <c r="Q133" s="9"/>
      <c r="R133" s="9"/>
      <c r="S133" s="35" t="str">
        <f t="shared" si="306"/>
        <v/>
      </c>
      <c r="T133" s="9"/>
      <c r="U133" s="9"/>
      <c r="V133" s="35" t="str">
        <f t="shared" si="307"/>
        <v/>
      </c>
      <c r="W133" s="9"/>
      <c r="X133" s="9"/>
      <c r="Y133" s="35" t="str">
        <f t="shared" si="308"/>
        <v/>
      </c>
      <c r="Z133" s="9"/>
      <c r="AA133" s="9"/>
      <c r="AB133" s="35" t="str">
        <f t="shared" si="309"/>
        <v/>
      </c>
      <c r="AC133" s="9"/>
      <c r="AD133" s="9"/>
      <c r="AE133" s="35" t="str">
        <f t="shared" si="310"/>
        <v/>
      </c>
      <c r="AF133" s="10"/>
      <c r="AG133" s="10"/>
      <c r="AH133" s="35" t="str">
        <f t="shared" si="311"/>
        <v/>
      </c>
      <c r="AI133" s="10"/>
      <c r="AJ133" s="10"/>
      <c r="AK133" s="35" t="str">
        <f t="shared" si="312"/>
        <v/>
      </c>
      <c r="AL133" s="10"/>
      <c r="AM133" s="10"/>
      <c r="AN133" s="35" t="str">
        <f t="shared" si="313"/>
        <v/>
      </c>
      <c r="AO133" s="10"/>
      <c r="AP133" s="10"/>
      <c r="AQ133" s="35" t="str">
        <f t="shared" si="314"/>
        <v/>
      </c>
      <c r="AR133" s="10"/>
      <c r="AS133" s="10"/>
      <c r="AT133" s="35" t="str">
        <f t="shared" si="315"/>
        <v/>
      </c>
      <c r="AU133" s="10"/>
      <c r="AV133" s="10"/>
      <c r="AW133" s="18">
        <f t="shared" si="316"/>
        <v>0</v>
      </c>
      <c r="AX133" s="18">
        <f t="shared" si="317"/>
        <v>0</v>
      </c>
      <c r="AY133" s="19">
        <f t="shared" si="318"/>
        <v>0</v>
      </c>
    </row>
    <row r="134" spans="2:51" ht="14.1" customHeight="1">
      <c r="B134" s="230"/>
      <c r="C134" s="171"/>
      <c r="D134" s="247"/>
      <c r="E134" s="172" t="s">
        <v>9</v>
      </c>
      <c r="F134" s="173"/>
      <c r="G134" s="173"/>
      <c r="H134" s="173"/>
      <c r="I134" s="173"/>
      <c r="J134" s="173"/>
      <c r="K134" s="173"/>
      <c r="L134" s="174"/>
      <c r="M134" s="33">
        <f t="shared" ref="M134:AY134" si="349">SUM(M94:M133)</f>
        <v>17</v>
      </c>
      <c r="N134" s="33">
        <f t="shared" si="349"/>
        <v>12</v>
      </c>
      <c r="O134" s="33">
        <f t="shared" si="349"/>
        <v>5</v>
      </c>
      <c r="P134" s="33">
        <f t="shared" si="349"/>
        <v>21</v>
      </c>
      <c r="Q134" s="33">
        <f t="shared" si="349"/>
        <v>14</v>
      </c>
      <c r="R134" s="33">
        <f t="shared" si="349"/>
        <v>7</v>
      </c>
      <c r="S134" s="33">
        <f t="shared" si="349"/>
        <v>20</v>
      </c>
      <c r="T134" s="33">
        <f t="shared" si="349"/>
        <v>6</v>
      </c>
      <c r="U134" s="33">
        <f t="shared" si="349"/>
        <v>14</v>
      </c>
      <c r="V134" s="33">
        <f t="shared" si="349"/>
        <v>16</v>
      </c>
      <c r="W134" s="33">
        <f t="shared" si="349"/>
        <v>3</v>
      </c>
      <c r="X134" s="33">
        <f t="shared" si="349"/>
        <v>13</v>
      </c>
      <c r="Y134" s="33">
        <f t="shared" si="349"/>
        <v>0</v>
      </c>
      <c r="Z134" s="33">
        <f t="shared" si="349"/>
        <v>0</v>
      </c>
      <c r="AA134" s="33">
        <f t="shared" si="349"/>
        <v>0</v>
      </c>
      <c r="AB134" s="33">
        <f t="shared" si="349"/>
        <v>0</v>
      </c>
      <c r="AC134" s="33">
        <f t="shared" si="349"/>
        <v>0</v>
      </c>
      <c r="AD134" s="33">
        <f t="shared" si="349"/>
        <v>0</v>
      </c>
      <c r="AE134" s="33">
        <f t="shared" si="349"/>
        <v>0</v>
      </c>
      <c r="AF134" s="33">
        <f t="shared" si="349"/>
        <v>0</v>
      </c>
      <c r="AG134" s="33">
        <f t="shared" si="349"/>
        <v>0</v>
      </c>
      <c r="AH134" s="33">
        <f t="shared" si="349"/>
        <v>0</v>
      </c>
      <c r="AI134" s="33">
        <f t="shared" si="349"/>
        <v>0</v>
      </c>
      <c r="AJ134" s="33">
        <f t="shared" si="349"/>
        <v>0</v>
      </c>
      <c r="AK134" s="33">
        <f t="shared" si="349"/>
        <v>0</v>
      </c>
      <c r="AL134" s="33">
        <f t="shared" si="349"/>
        <v>0</v>
      </c>
      <c r="AM134" s="33">
        <f t="shared" si="349"/>
        <v>0</v>
      </c>
      <c r="AN134" s="33">
        <f t="shared" si="349"/>
        <v>0</v>
      </c>
      <c r="AO134" s="33">
        <f t="shared" si="349"/>
        <v>0</v>
      </c>
      <c r="AP134" s="33">
        <f t="shared" si="349"/>
        <v>0</v>
      </c>
      <c r="AQ134" s="33">
        <f t="shared" si="349"/>
        <v>0</v>
      </c>
      <c r="AR134" s="33">
        <f t="shared" si="349"/>
        <v>0</v>
      </c>
      <c r="AS134" s="33">
        <f t="shared" si="349"/>
        <v>0</v>
      </c>
      <c r="AT134" s="33">
        <f t="shared" si="349"/>
        <v>0</v>
      </c>
      <c r="AU134" s="33">
        <f t="shared" si="349"/>
        <v>0</v>
      </c>
      <c r="AV134" s="33">
        <f t="shared" si="349"/>
        <v>0</v>
      </c>
      <c r="AW134" s="33">
        <f t="shared" si="349"/>
        <v>74</v>
      </c>
      <c r="AX134" s="33">
        <f t="shared" si="349"/>
        <v>35</v>
      </c>
      <c r="AY134" s="34">
        <f t="shared" si="349"/>
        <v>39</v>
      </c>
    </row>
    <row r="135" spans="2:51" ht="14.1" hidden="1" customHeight="1">
      <c r="B135" s="230"/>
      <c r="C135" s="83" t="s">
        <v>50</v>
      </c>
      <c r="D135" s="233" t="s">
        <v>104</v>
      </c>
      <c r="E135" s="42"/>
      <c r="F135" s="7"/>
      <c r="G135" s="8"/>
      <c r="H135" s="8"/>
      <c r="I135" s="8"/>
      <c r="J135" s="8"/>
      <c r="K135" s="8"/>
      <c r="L135" s="42"/>
      <c r="M135" s="35" t="str">
        <f>IF(SUM(N135:O135)=0,"",SUM(N135:O135))</f>
        <v/>
      </c>
      <c r="N135" s="11"/>
      <c r="O135" s="11"/>
      <c r="P135" s="35" t="str">
        <f>IF(SUM(Q135:R135)=0,"",SUM(Q135:R135))</f>
        <v/>
      </c>
      <c r="Q135" s="9"/>
      <c r="R135" s="9"/>
      <c r="S135" s="35" t="str">
        <f>IF(SUM(T135:U135)=0,"",SUM(T135:U135))</f>
        <v/>
      </c>
      <c r="T135" s="9"/>
      <c r="U135" s="9"/>
      <c r="V135" s="35" t="str">
        <f>IF(SUM(W135:X135)=0,"",SUM(W135:X135))</f>
        <v/>
      </c>
      <c r="W135" s="9"/>
      <c r="X135" s="9"/>
      <c r="Y135" s="35" t="str">
        <f>IF(SUM(Z135:AA135)=0,"",SUM(Z135:AA135))</f>
        <v/>
      </c>
      <c r="Z135" s="9"/>
      <c r="AA135" s="9"/>
      <c r="AB135" s="35" t="str">
        <f>IF(SUM(AC135:AD135)=0,"",SUM(AC135:AD135))</f>
        <v/>
      </c>
      <c r="AC135" s="9"/>
      <c r="AD135" s="9"/>
      <c r="AE135" s="35" t="str">
        <f>IF(SUM(AF135:AG135)=0,"",SUM(AF135:AG135))</f>
        <v/>
      </c>
      <c r="AF135" s="10"/>
      <c r="AG135" s="10"/>
      <c r="AH135" s="35" t="str">
        <f>IF(SUM(AI135:AJ135)=0,"",SUM(AI135:AJ135))</f>
        <v/>
      </c>
      <c r="AI135" s="10"/>
      <c r="AJ135" s="10"/>
      <c r="AK135" s="35" t="str">
        <f>IF(SUM(AL135:AM135)=0,"",SUM(AL135:AM135))</f>
        <v/>
      </c>
      <c r="AL135" s="10"/>
      <c r="AM135" s="10"/>
      <c r="AN135" s="35" t="str">
        <f>IF(SUM(AO135:AP135)=0,"",SUM(AO135:AP135))</f>
        <v/>
      </c>
      <c r="AO135" s="10"/>
      <c r="AP135" s="10"/>
      <c r="AQ135" s="35" t="str">
        <f>IF(SUM(AR135:AS135)=0,"",SUM(AR135:AS135))</f>
        <v/>
      </c>
      <c r="AR135" s="10"/>
      <c r="AS135" s="10"/>
      <c r="AT135" s="35" t="str">
        <f>IF(SUM(AU135:AV135)=0,"",SUM(AU135:AV135))</f>
        <v/>
      </c>
      <c r="AU135" s="10"/>
      <c r="AV135" s="10"/>
      <c r="AW135" s="18">
        <f>SUM(M135,P135,S135,V135,Y135,AB135,AE135,AH135,AK135,AN135,AQ135,AT135)</f>
        <v>0</v>
      </c>
      <c r="AX135" s="18">
        <f t="shared" ref="AX135" si="350">SUM(N135,Q135,T135,W135,Z135,AC135,AF135,AI135,AL135,AO135,AR135,AU135)</f>
        <v>0</v>
      </c>
      <c r="AY135" s="19">
        <f t="shared" ref="AY135" si="351">SUM(O135,R135,U135,X135,AA135,AD135,AG135,AJ135,AM135,AP135,AS135,AV135)</f>
        <v>0</v>
      </c>
    </row>
    <row r="136" spans="2:51" ht="14.1" hidden="1" customHeight="1">
      <c r="B136" s="230"/>
      <c r="C136" s="84"/>
      <c r="D136" s="232"/>
      <c r="E136" s="42"/>
      <c r="F136" s="7"/>
      <c r="G136" s="8"/>
      <c r="H136" s="8"/>
      <c r="I136" s="8"/>
      <c r="J136" s="8"/>
      <c r="K136" s="8"/>
      <c r="L136" s="42"/>
      <c r="M136" s="35" t="str">
        <f t="shared" ref="M136:M174" si="352">IF(SUM(N136:O136)=0,"",SUM(N136:O136))</f>
        <v/>
      </c>
      <c r="N136" s="11"/>
      <c r="O136" s="11"/>
      <c r="P136" s="35" t="str">
        <f t="shared" ref="P136:P174" si="353">IF(SUM(Q136:R136)=0,"",SUM(Q136:R136))</f>
        <v/>
      </c>
      <c r="Q136" s="9"/>
      <c r="R136" s="9"/>
      <c r="S136" s="35" t="str">
        <f t="shared" ref="S136:S174" si="354">IF(SUM(T136:U136)=0,"",SUM(T136:U136))</f>
        <v/>
      </c>
      <c r="T136" s="9"/>
      <c r="U136" s="9"/>
      <c r="V136" s="35" t="str">
        <f t="shared" ref="V136:V174" si="355">IF(SUM(W136:X136)=0,"",SUM(W136:X136))</f>
        <v/>
      </c>
      <c r="W136" s="9"/>
      <c r="X136" s="9"/>
      <c r="Y136" s="35" t="str">
        <f t="shared" ref="Y136:Y174" si="356">IF(SUM(Z136:AA136)=0,"",SUM(Z136:AA136))</f>
        <v/>
      </c>
      <c r="Z136" s="9"/>
      <c r="AA136" s="9"/>
      <c r="AB136" s="35" t="str">
        <f t="shared" ref="AB136:AB174" si="357">IF(SUM(AC136:AD136)=0,"",SUM(AC136:AD136))</f>
        <v/>
      </c>
      <c r="AC136" s="9"/>
      <c r="AD136" s="9"/>
      <c r="AE136" s="35" t="str">
        <f t="shared" ref="AE136:AE174" si="358">IF(SUM(AF136:AG136)=0,"",SUM(AF136:AG136))</f>
        <v/>
      </c>
      <c r="AF136" s="10"/>
      <c r="AG136" s="10"/>
      <c r="AH136" s="35" t="str">
        <f t="shared" ref="AH136:AH174" si="359">IF(SUM(AI136:AJ136)=0,"",SUM(AI136:AJ136))</f>
        <v/>
      </c>
      <c r="AI136" s="10"/>
      <c r="AJ136" s="10"/>
      <c r="AK136" s="35" t="str">
        <f t="shared" ref="AK136:AK174" si="360">IF(SUM(AL136:AM136)=0,"",SUM(AL136:AM136))</f>
        <v/>
      </c>
      <c r="AL136" s="10"/>
      <c r="AM136" s="10"/>
      <c r="AN136" s="35" t="str">
        <f t="shared" ref="AN136:AN174" si="361">IF(SUM(AO136:AP136)=0,"",SUM(AO136:AP136))</f>
        <v/>
      </c>
      <c r="AO136" s="10"/>
      <c r="AP136" s="10"/>
      <c r="AQ136" s="35" t="str">
        <f t="shared" ref="AQ136:AQ174" si="362">IF(SUM(AR136:AS136)=0,"",SUM(AR136:AS136))</f>
        <v/>
      </c>
      <c r="AR136" s="10"/>
      <c r="AS136" s="10"/>
      <c r="AT136" s="35" t="str">
        <f t="shared" ref="AT136:AT174" si="363">IF(SUM(AU136:AV136)=0,"",SUM(AU136:AV136))</f>
        <v/>
      </c>
      <c r="AU136" s="10"/>
      <c r="AV136" s="10"/>
      <c r="AW136" s="18">
        <f t="shared" ref="AW136:AW174" si="364">SUM(M136,P136,S136,V136,Y136,AB136,AE136,AH136,AK136,AN136,AQ136,AT136)</f>
        <v>0</v>
      </c>
      <c r="AX136" s="18">
        <f t="shared" ref="AX136:AX174" si="365">SUM(N136,Q136,T136,W136,Z136,AC136,AF136,AI136,AL136,AO136,AR136,AU136)</f>
        <v>0</v>
      </c>
      <c r="AY136" s="19">
        <f t="shared" ref="AY136:AY174" si="366">SUM(O136,R136,U136,X136,AA136,AD136,AG136,AJ136,AM136,AP136,AS136,AV136)</f>
        <v>0</v>
      </c>
    </row>
    <row r="137" spans="2:51" ht="14.1" hidden="1" customHeight="1">
      <c r="B137" s="230"/>
      <c r="C137" s="84"/>
      <c r="D137" s="232"/>
      <c r="E137" s="42"/>
      <c r="F137" s="7"/>
      <c r="G137" s="8"/>
      <c r="H137" s="8"/>
      <c r="I137" s="8"/>
      <c r="J137" s="8"/>
      <c r="K137" s="8"/>
      <c r="L137" s="42"/>
      <c r="M137" s="35" t="str">
        <f t="shared" si="352"/>
        <v/>
      </c>
      <c r="N137" s="11"/>
      <c r="O137" s="11"/>
      <c r="P137" s="35" t="str">
        <f t="shared" si="353"/>
        <v/>
      </c>
      <c r="Q137" s="9"/>
      <c r="R137" s="9"/>
      <c r="S137" s="35" t="str">
        <f t="shared" si="354"/>
        <v/>
      </c>
      <c r="T137" s="9"/>
      <c r="U137" s="9"/>
      <c r="V137" s="35" t="str">
        <f t="shared" si="355"/>
        <v/>
      </c>
      <c r="W137" s="9"/>
      <c r="X137" s="9"/>
      <c r="Y137" s="35" t="str">
        <f t="shared" si="356"/>
        <v/>
      </c>
      <c r="Z137" s="9"/>
      <c r="AA137" s="9"/>
      <c r="AB137" s="35" t="str">
        <f t="shared" si="357"/>
        <v/>
      </c>
      <c r="AC137" s="9"/>
      <c r="AD137" s="9"/>
      <c r="AE137" s="35" t="str">
        <f t="shared" si="358"/>
        <v/>
      </c>
      <c r="AF137" s="10"/>
      <c r="AG137" s="10"/>
      <c r="AH137" s="35" t="str">
        <f t="shared" si="359"/>
        <v/>
      </c>
      <c r="AI137" s="10"/>
      <c r="AJ137" s="10"/>
      <c r="AK137" s="35" t="str">
        <f t="shared" si="360"/>
        <v/>
      </c>
      <c r="AL137" s="10"/>
      <c r="AM137" s="10"/>
      <c r="AN137" s="35" t="str">
        <f t="shared" si="361"/>
        <v/>
      </c>
      <c r="AO137" s="10"/>
      <c r="AP137" s="10"/>
      <c r="AQ137" s="35" t="str">
        <f t="shared" si="362"/>
        <v/>
      </c>
      <c r="AR137" s="10"/>
      <c r="AS137" s="10"/>
      <c r="AT137" s="35" t="str">
        <f t="shared" si="363"/>
        <v/>
      </c>
      <c r="AU137" s="10"/>
      <c r="AV137" s="10"/>
      <c r="AW137" s="18">
        <f t="shared" si="364"/>
        <v>0</v>
      </c>
      <c r="AX137" s="18">
        <f t="shared" si="365"/>
        <v>0</v>
      </c>
      <c r="AY137" s="19">
        <f t="shared" si="366"/>
        <v>0</v>
      </c>
    </row>
    <row r="138" spans="2:51" ht="14.1" hidden="1" customHeight="1">
      <c r="B138" s="230"/>
      <c r="C138" s="84"/>
      <c r="D138" s="232"/>
      <c r="E138" s="42"/>
      <c r="F138" s="7"/>
      <c r="G138" s="8"/>
      <c r="H138" s="8"/>
      <c r="I138" s="8"/>
      <c r="J138" s="8"/>
      <c r="K138" s="8"/>
      <c r="L138" s="42"/>
      <c r="M138" s="35" t="str">
        <f t="shared" si="352"/>
        <v/>
      </c>
      <c r="N138" s="11"/>
      <c r="O138" s="11"/>
      <c r="P138" s="35" t="str">
        <f t="shared" si="353"/>
        <v/>
      </c>
      <c r="Q138" s="9"/>
      <c r="R138" s="9"/>
      <c r="S138" s="35" t="str">
        <f t="shared" si="354"/>
        <v/>
      </c>
      <c r="T138" s="9"/>
      <c r="U138" s="9"/>
      <c r="V138" s="35" t="str">
        <f t="shared" si="355"/>
        <v/>
      </c>
      <c r="W138" s="9"/>
      <c r="X138" s="9"/>
      <c r="Y138" s="35" t="str">
        <f t="shared" si="356"/>
        <v/>
      </c>
      <c r="Z138" s="9"/>
      <c r="AA138" s="9"/>
      <c r="AB138" s="35" t="str">
        <f t="shared" si="357"/>
        <v/>
      </c>
      <c r="AC138" s="9"/>
      <c r="AD138" s="9"/>
      <c r="AE138" s="35" t="str">
        <f t="shared" si="358"/>
        <v/>
      </c>
      <c r="AF138" s="10"/>
      <c r="AG138" s="10"/>
      <c r="AH138" s="35" t="str">
        <f t="shared" si="359"/>
        <v/>
      </c>
      <c r="AI138" s="10"/>
      <c r="AJ138" s="10"/>
      <c r="AK138" s="35" t="str">
        <f t="shared" si="360"/>
        <v/>
      </c>
      <c r="AL138" s="10"/>
      <c r="AM138" s="10"/>
      <c r="AN138" s="35" t="str">
        <f t="shared" si="361"/>
        <v/>
      </c>
      <c r="AO138" s="10"/>
      <c r="AP138" s="10"/>
      <c r="AQ138" s="35" t="str">
        <f t="shared" si="362"/>
        <v/>
      </c>
      <c r="AR138" s="10"/>
      <c r="AS138" s="10"/>
      <c r="AT138" s="35" t="str">
        <f t="shared" si="363"/>
        <v/>
      </c>
      <c r="AU138" s="10"/>
      <c r="AV138" s="10"/>
      <c r="AW138" s="18">
        <f t="shared" si="364"/>
        <v>0</v>
      </c>
      <c r="AX138" s="18">
        <f t="shared" si="365"/>
        <v>0</v>
      </c>
      <c r="AY138" s="19">
        <f t="shared" si="366"/>
        <v>0</v>
      </c>
    </row>
    <row r="139" spans="2:51" ht="14.1" hidden="1" customHeight="1">
      <c r="B139" s="230"/>
      <c r="C139" s="84"/>
      <c r="D139" s="232"/>
      <c r="E139" s="42"/>
      <c r="F139" s="7"/>
      <c r="G139" s="8"/>
      <c r="H139" s="8"/>
      <c r="I139" s="8"/>
      <c r="J139" s="8"/>
      <c r="K139" s="8"/>
      <c r="L139" s="42"/>
      <c r="M139" s="35" t="str">
        <f t="shared" si="352"/>
        <v/>
      </c>
      <c r="N139" s="11"/>
      <c r="O139" s="11"/>
      <c r="P139" s="35" t="str">
        <f t="shared" si="353"/>
        <v/>
      </c>
      <c r="Q139" s="9"/>
      <c r="R139" s="9"/>
      <c r="S139" s="35" t="str">
        <f t="shared" si="354"/>
        <v/>
      </c>
      <c r="T139" s="9"/>
      <c r="U139" s="9"/>
      <c r="V139" s="35" t="str">
        <f t="shared" si="355"/>
        <v/>
      </c>
      <c r="W139" s="9"/>
      <c r="X139" s="9"/>
      <c r="Y139" s="35" t="str">
        <f t="shared" si="356"/>
        <v/>
      </c>
      <c r="Z139" s="9"/>
      <c r="AA139" s="9"/>
      <c r="AB139" s="35" t="str">
        <f t="shared" si="357"/>
        <v/>
      </c>
      <c r="AC139" s="9"/>
      <c r="AD139" s="9"/>
      <c r="AE139" s="35" t="str">
        <f t="shared" si="358"/>
        <v/>
      </c>
      <c r="AF139" s="10"/>
      <c r="AG139" s="10"/>
      <c r="AH139" s="35" t="str">
        <f t="shared" si="359"/>
        <v/>
      </c>
      <c r="AI139" s="10"/>
      <c r="AJ139" s="10"/>
      <c r="AK139" s="35" t="str">
        <f t="shared" si="360"/>
        <v/>
      </c>
      <c r="AL139" s="10"/>
      <c r="AM139" s="10"/>
      <c r="AN139" s="35" t="str">
        <f t="shared" si="361"/>
        <v/>
      </c>
      <c r="AO139" s="10"/>
      <c r="AP139" s="10"/>
      <c r="AQ139" s="35" t="str">
        <f t="shared" si="362"/>
        <v/>
      </c>
      <c r="AR139" s="10"/>
      <c r="AS139" s="10"/>
      <c r="AT139" s="35" t="str">
        <f t="shared" si="363"/>
        <v/>
      </c>
      <c r="AU139" s="10"/>
      <c r="AV139" s="10"/>
      <c r="AW139" s="18">
        <f t="shared" si="364"/>
        <v>0</v>
      </c>
      <c r="AX139" s="18">
        <f t="shared" si="365"/>
        <v>0</v>
      </c>
      <c r="AY139" s="19">
        <f t="shared" si="366"/>
        <v>0</v>
      </c>
    </row>
    <row r="140" spans="2:51" ht="14.1" hidden="1" customHeight="1">
      <c r="B140" s="230"/>
      <c r="C140" s="84"/>
      <c r="D140" s="232"/>
      <c r="E140" s="42"/>
      <c r="F140" s="7"/>
      <c r="G140" s="8"/>
      <c r="H140" s="8"/>
      <c r="I140" s="8"/>
      <c r="J140" s="8"/>
      <c r="K140" s="8"/>
      <c r="L140" s="42"/>
      <c r="M140" s="35" t="str">
        <f t="shared" si="352"/>
        <v/>
      </c>
      <c r="N140" s="11"/>
      <c r="O140" s="11"/>
      <c r="P140" s="35" t="str">
        <f t="shared" si="353"/>
        <v/>
      </c>
      <c r="Q140" s="9"/>
      <c r="R140" s="9"/>
      <c r="S140" s="35" t="str">
        <f t="shared" si="354"/>
        <v/>
      </c>
      <c r="T140" s="9"/>
      <c r="U140" s="9"/>
      <c r="V140" s="35" t="str">
        <f t="shared" si="355"/>
        <v/>
      </c>
      <c r="W140" s="9"/>
      <c r="X140" s="9"/>
      <c r="Y140" s="35" t="str">
        <f t="shared" si="356"/>
        <v/>
      </c>
      <c r="Z140" s="9"/>
      <c r="AA140" s="9"/>
      <c r="AB140" s="35" t="str">
        <f t="shared" si="357"/>
        <v/>
      </c>
      <c r="AC140" s="9"/>
      <c r="AD140" s="9"/>
      <c r="AE140" s="35" t="str">
        <f t="shared" si="358"/>
        <v/>
      </c>
      <c r="AF140" s="10"/>
      <c r="AG140" s="10"/>
      <c r="AH140" s="35" t="str">
        <f t="shared" si="359"/>
        <v/>
      </c>
      <c r="AI140" s="10"/>
      <c r="AJ140" s="10"/>
      <c r="AK140" s="35" t="str">
        <f t="shared" si="360"/>
        <v/>
      </c>
      <c r="AL140" s="10"/>
      <c r="AM140" s="10"/>
      <c r="AN140" s="35" t="str">
        <f t="shared" si="361"/>
        <v/>
      </c>
      <c r="AO140" s="10"/>
      <c r="AP140" s="10"/>
      <c r="AQ140" s="35" t="str">
        <f t="shared" si="362"/>
        <v/>
      </c>
      <c r="AR140" s="10"/>
      <c r="AS140" s="10"/>
      <c r="AT140" s="35" t="str">
        <f t="shared" si="363"/>
        <v/>
      </c>
      <c r="AU140" s="10"/>
      <c r="AV140" s="10"/>
      <c r="AW140" s="18">
        <f t="shared" si="364"/>
        <v>0</v>
      </c>
      <c r="AX140" s="18">
        <f t="shared" si="365"/>
        <v>0</v>
      </c>
      <c r="AY140" s="19">
        <f t="shared" si="366"/>
        <v>0</v>
      </c>
    </row>
    <row r="141" spans="2:51" ht="14.1" hidden="1" customHeight="1">
      <c r="B141" s="230"/>
      <c r="C141" s="84"/>
      <c r="D141" s="232"/>
      <c r="E141" s="42"/>
      <c r="F141" s="7"/>
      <c r="G141" s="8"/>
      <c r="H141" s="8"/>
      <c r="I141" s="8"/>
      <c r="J141" s="8"/>
      <c r="K141" s="8"/>
      <c r="L141" s="42"/>
      <c r="M141" s="35" t="str">
        <f t="shared" si="352"/>
        <v/>
      </c>
      <c r="N141" s="11"/>
      <c r="O141" s="11"/>
      <c r="P141" s="35" t="str">
        <f t="shared" si="353"/>
        <v/>
      </c>
      <c r="Q141" s="9"/>
      <c r="R141" s="9"/>
      <c r="S141" s="35" t="str">
        <f t="shared" si="354"/>
        <v/>
      </c>
      <c r="T141" s="9"/>
      <c r="U141" s="9"/>
      <c r="V141" s="35" t="str">
        <f t="shared" si="355"/>
        <v/>
      </c>
      <c r="W141" s="9"/>
      <c r="X141" s="9"/>
      <c r="Y141" s="35" t="str">
        <f t="shared" si="356"/>
        <v/>
      </c>
      <c r="Z141" s="9"/>
      <c r="AA141" s="9"/>
      <c r="AB141" s="35" t="str">
        <f t="shared" si="357"/>
        <v/>
      </c>
      <c r="AC141" s="9"/>
      <c r="AD141" s="9"/>
      <c r="AE141" s="35" t="str">
        <f t="shared" si="358"/>
        <v/>
      </c>
      <c r="AF141" s="10"/>
      <c r="AG141" s="10"/>
      <c r="AH141" s="35" t="str">
        <f t="shared" si="359"/>
        <v/>
      </c>
      <c r="AI141" s="10"/>
      <c r="AJ141" s="10"/>
      <c r="AK141" s="35" t="str">
        <f t="shared" si="360"/>
        <v/>
      </c>
      <c r="AL141" s="10"/>
      <c r="AM141" s="10"/>
      <c r="AN141" s="35" t="str">
        <f t="shared" si="361"/>
        <v/>
      </c>
      <c r="AO141" s="10"/>
      <c r="AP141" s="10"/>
      <c r="AQ141" s="35" t="str">
        <f t="shared" si="362"/>
        <v/>
      </c>
      <c r="AR141" s="10"/>
      <c r="AS141" s="10"/>
      <c r="AT141" s="35" t="str">
        <f t="shared" si="363"/>
        <v/>
      </c>
      <c r="AU141" s="10"/>
      <c r="AV141" s="10"/>
      <c r="AW141" s="18">
        <f t="shared" si="364"/>
        <v>0</v>
      </c>
      <c r="AX141" s="18">
        <f t="shared" si="365"/>
        <v>0</v>
      </c>
      <c r="AY141" s="19">
        <f t="shared" si="366"/>
        <v>0</v>
      </c>
    </row>
    <row r="142" spans="2:51" ht="14.1" hidden="1" customHeight="1">
      <c r="B142" s="230"/>
      <c r="C142" s="84"/>
      <c r="D142" s="232"/>
      <c r="E142" s="42"/>
      <c r="F142" s="7"/>
      <c r="G142" s="8"/>
      <c r="H142" s="8"/>
      <c r="I142" s="8"/>
      <c r="J142" s="8"/>
      <c r="K142" s="8"/>
      <c r="L142" s="42"/>
      <c r="M142" s="35" t="str">
        <f t="shared" si="352"/>
        <v/>
      </c>
      <c r="N142" s="11"/>
      <c r="O142" s="11"/>
      <c r="P142" s="35" t="str">
        <f t="shared" si="353"/>
        <v/>
      </c>
      <c r="Q142" s="9"/>
      <c r="R142" s="9"/>
      <c r="S142" s="35" t="str">
        <f t="shared" si="354"/>
        <v/>
      </c>
      <c r="T142" s="9"/>
      <c r="U142" s="9"/>
      <c r="V142" s="35" t="str">
        <f t="shared" si="355"/>
        <v/>
      </c>
      <c r="W142" s="9"/>
      <c r="X142" s="9"/>
      <c r="Y142" s="35" t="str">
        <f t="shared" si="356"/>
        <v/>
      </c>
      <c r="Z142" s="9"/>
      <c r="AA142" s="9"/>
      <c r="AB142" s="35" t="str">
        <f t="shared" si="357"/>
        <v/>
      </c>
      <c r="AC142" s="9"/>
      <c r="AD142" s="9"/>
      <c r="AE142" s="35" t="str">
        <f t="shared" si="358"/>
        <v/>
      </c>
      <c r="AF142" s="10"/>
      <c r="AG142" s="10"/>
      <c r="AH142" s="35" t="str">
        <f t="shared" si="359"/>
        <v/>
      </c>
      <c r="AI142" s="10"/>
      <c r="AJ142" s="10"/>
      <c r="AK142" s="35" t="str">
        <f t="shared" si="360"/>
        <v/>
      </c>
      <c r="AL142" s="10"/>
      <c r="AM142" s="10"/>
      <c r="AN142" s="35" t="str">
        <f t="shared" si="361"/>
        <v/>
      </c>
      <c r="AO142" s="10"/>
      <c r="AP142" s="10"/>
      <c r="AQ142" s="35" t="str">
        <f t="shared" si="362"/>
        <v/>
      </c>
      <c r="AR142" s="10"/>
      <c r="AS142" s="10"/>
      <c r="AT142" s="35" t="str">
        <f t="shared" si="363"/>
        <v/>
      </c>
      <c r="AU142" s="10"/>
      <c r="AV142" s="10"/>
      <c r="AW142" s="18">
        <f t="shared" si="364"/>
        <v>0</v>
      </c>
      <c r="AX142" s="18">
        <f t="shared" si="365"/>
        <v>0</v>
      </c>
      <c r="AY142" s="19">
        <f t="shared" si="366"/>
        <v>0</v>
      </c>
    </row>
    <row r="143" spans="2:51" ht="14.1" hidden="1" customHeight="1">
      <c r="B143" s="230"/>
      <c r="C143" s="84"/>
      <c r="D143" s="232"/>
      <c r="E143" s="42"/>
      <c r="F143" s="7"/>
      <c r="G143" s="8"/>
      <c r="H143" s="8"/>
      <c r="I143" s="8"/>
      <c r="J143" s="8"/>
      <c r="K143" s="8"/>
      <c r="L143" s="42"/>
      <c r="M143" s="35" t="str">
        <f t="shared" si="352"/>
        <v/>
      </c>
      <c r="N143" s="11"/>
      <c r="O143" s="11"/>
      <c r="P143" s="35" t="str">
        <f t="shared" si="353"/>
        <v/>
      </c>
      <c r="Q143" s="9"/>
      <c r="R143" s="9"/>
      <c r="S143" s="35" t="str">
        <f t="shared" si="354"/>
        <v/>
      </c>
      <c r="T143" s="9"/>
      <c r="U143" s="9"/>
      <c r="V143" s="35" t="str">
        <f t="shared" si="355"/>
        <v/>
      </c>
      <c r="W143" s="9"/>
      <c r="X143" s="9"/>
      <c r="Y143" s="35" t="str">
        <f t="shared" si="356"/>
        <v/>
      </c>
      <c r="Z143" s="9"/>
      <c r="AA143" s="9"/>
      <c r="AB143" s="35" t="str">
        <f t="shared" si="357"/>
        <v/>
      </c>
      <c r="AC143" s="9"/>
      <c r="AD143" s="9"/>
      <c r="AE143" s="35" t="str">
        <f t="shared" si="358"/>
        <v/>
      </c>
      <c r="AF143" s="10"/>
      <c r="AG143" s="10"/>
      <c r="AH143" s="35" t="str">
        <f t="shared" si="359"/>
        <v/>
      </c>
      <c r="AI143" s="10"/>
      <c r="AJ143" s="10"/>
      <c r="AK143" s="35" t="str">
        <f t="shared" si="360"/>
        <v/>
      </c>
      <c r="AL143" s="10"/>
      <c r="AM143" s="10"/>
      <c r="AN143" s="35" t="str">
        <f t="shared" si="361"/>
        <v/>
      </c>
      <c r="AO143" s="10"/>
      <c r="AP143" s="10"/>
      <c r="AQ143" s="35" t="str">
        <f t="shared" si="362"/>
        <v/>
      </c>
      <c r="AR143" s="10"/>
      <c r="AS143" s="10"/>
      <c r="AT143" s="35" t="str">
        <f t="shared" si="363"/>
        <v/>
      </c>
      <c r="AU143" s="10"/>
      <c r="AV143" s="10"/>
      <c r="AW143" s="18">
        <f t="shared" si="364"/>
        <v>0</v>
      </c>
      <c r="AX143" s="18">
        <f t="shared" si="365"/>
        <v>0</v>
      </c>
      <c r="AY143" s="19">
        <f t="shared" si="366"/>
        <v>0</v>
      </c>
    </row>
    <row r="144" spans="2:51" ht="14.1" hidden="1" customHeight="1">
      <c r="B144" s="230"/>
      <c r="C144" s="84"/>
      <c r="D144" s="232"/>
      <c r="E144" s="42"/>
      <c r="F144" s="7"/>
      <c r="G144" s="8"/>
      <c r="H144" s="8"/>
      <c r="I144" s="8"/>
      <c r="J144" s="8"/>
      <c r="K144" s="8"/>
      <c r="L144" s="42"/>
      <c r="M144" s="35" t="str">
        <f t="shared" si="352"/>
        <v/>
      </c>
      <c r="N144" s="11"/>
      <c r="O144" s="11"/>
      <c r="P144" s="35" t="str">
        <f t="shared" si="353"/>
        <v/>
      </c>
      <c r="Q144" s="9"/>
      <c r="R144" s="9"/>
      <c r="S144" s="35" t="str">
        <f t="shared" si="354"/>
        <v/>
      </c>
      <c r="T144" s="9"/>
      <c r="U144" s="9"/>
      <c r="V144" s="35" t="str">
        <f t="shared" si="355"/>
        <v/>
      </c>
      <c r="W144" s="9"/>
      <c r="X144" s="9"/>
      <c r="Y144" s="35" t="str">
        <f t="shared" si="356"/>
        <v/>
      </c>
      <c r="Z144" s="9"/>
      <c r="AA144" s="9"/>
      <c r="AB144" s="35" t="str">
        <f t="shared" si="357"/>
        <v/>
      </c>
      <c r="AC144" s="9"/>
      <c r="AD144" s="9"/>
      <c r="AE144" s="35" t="str">
        <f t="shared" si="358"/>
        <v/>
      </c>
      <c r="AF144" s="10"/>
      <c r="AG144" s="10"/>
      <c r="AH144" s="35" t="str">
        <f t="shared" si="359"/>
        <v/>
      </c>
      <c r="AI144" s="10"/>
      <c r="AJ144" s="10"/>
      <c r="AK144" s="35" t="str">
        <f t="shared" si="360"/>
        <v/>
      </c>
      <c r="AL144" s="10"/>
      <c r="AM144" s="10"/>
      <c r="AN144" s="35" t="str">
        <f t="shared" si="361"/>
        <v/>
      </c>
      <c r="AO144" s="10"/>
      <c r="AP144" s="10"/>
      <c r="AQ144" s="35" t="str">
        <f t="shared" si="362"/>
        <v/>
      </c>
      <c r="AR144" s="10"/>
      <c r="AS144" s="10"/>
      <c r="AT144" s="35" t="str">
        <f t="shared" si="363"/>
        <v/>
      </c>
      <c r="AU144" s="10"/>
      <c r="AV144" s="10"/>
      <c r="AW144" s="18">
        <f t="shared" si="364"/>
        <v>0</v>
      </c>
      <c r="AX144" s="18">
        <f t="shared" si="365"/>
        <v>0</v>
      </c>
      <c r="AY144" s="19">
        <f t="shared" si="366"/>
        <v>0</v>
      </c>
    </row>
    <row r="145" spans="2:51" ht="14.1" hidden="1" customHeight="1">
      <c r="B145" s="230"/>
      <c r="C145" s="84"/>
      <c r="D145" s="232"/>
      <c r="E145" s="42"/>
      <c r="F145" s="7"/>
      <c r="G145" s="8"/>
      <c r="H145" s="8"/>
      <c r="I145" s="8"/>
      <c r="J145" s="8"/>
      <c r="K145" s="8"/>
      <c r="L145" s="42"/>
      <c r="M145" s="35" t="str">
        <f t="shared" si="352"/>
        <v/>
      </c>
      <c r="N145" s="11"/>
      <c r="O145" s="11"/>
      <c r="P145" s="35" t="str">
        <f t="shared" si="353"/>
        <v/>
      </c>
      <c r="Q145" s="9"/>
      <c r="R145" s="9"/>
      <c r="S145" s="35" t="str">
        <f t="shared" si="354"/>
        <v/>
      </c>
      <c r="T145" s="9"/>
      <c r="U145" s="9"/>
      <c r="V145" s="35" t="str">
        <f t="shared" si="355"/>
        <v/>
      </c>
      <c r="W145" s="9"/>
      <c r="X145" s="9"/>
      <c r="Y145" s="35" t="str">
        <f t="shared" si="356"/>
        <v/>
      </c>
      <c r="Z145" s="9"/>
      <c r="AA145" s="9"/>
      <c r="AB145" s="35" t="str">
        <f t="shared" si="357"/>
        <v/>
      </c>
      <c r="AC145" s="9"/>
      <c r="AD145" s="9"/>
      <c r="AE145" s="35" t="str">
        <f t="shared" si="358"/>
        <v/>
      </c>
      <c r="AF145" s="10"/>
      <c r="AG145" s="10"/>
      <c r="AH145" s="35" t="str">
        <f t="shared" si="359"/>
        <v/>
      </c>
      <c r="AI145" s="10"/>
      <c r="AJ145" s="10"/>
      <c r="AK145" s="35" t="str">
        <f t="shared" si="360"/>
        <v/>
      </c>
      <c r="AL145" s="10"/>
      <c r="AM145" s="10"/>
      <c r="AN145" s="35" t="str">
        <f t="shared" si="361"/>
        <v/>
      </c>
      <c r="AO145" s="10"/>
      <c r="AP145" s="10"/>
      <c r="AQ145" s="35" t="str">
        <f t="shared" si="362"/>
        <v/>
      </c>
      <c r="AR145" s="10"/>
      <c r="AS145" s="10"/>
      <c r="AT145" s="35" t="str">
        <f t="shared" si="363"/>
        <v/>
      </c>
      <c r="AU145" s="10"/>
      <c r="AV145" s="10"/>
      <c r="AW145" s="18">
        <f t="shared" si="364"/>
        <v>0</v>
      </c>
      <c r="AX145" s="18">
        <f t="shared" si="365"/>
        <v>0</v>
      </c>
      <c r="AY145" s="19">
        <f t="shared" si="366"/>
        <v>0</v>
      </c>
    </row>
    <row r="146" spans="2:51" ht="14.1" hidden="1" customHeight="1">
      <c r="B146" s="230"/>
      <c r="C146" s="84"/>
      <c r="D146" s="232"/>
      <c r="E146" s="42"/>
      <c r="F146" s="7"/>
      <c r="G146" s="8"/>
      <c r="H146" s="8"/>
      <c r="I146" s="8"/>
      <c r="J146" s="8"/>
      <c r="K146" s="8"/>
      <c r="L146" s="42"/>
      <c r="M146" s="35" t="str">
        <f t="shared" si="352"/>
        <v/>
      </c>
      <c r="N146" s="11"/>
      <c r="O146" s="11"/>
      <c r="P146" s="35" t="str">
        <f t="shared" si="353"/>
        <v/>
      </c>
      <c r="Q146" s="9"/>
      <c r="R146" s="9"/>
      <c r="S146" s="35" t="str">
        <f t="shared" si="354"/>
        <v/>
      </c>
      <c r="T146" s="9"/>
      <c r="U146" s="9"/>
      <c r="V146" s="35" t="str">
        <f t="shared" si="355"/>
        <v/>
      </c>
      <c r="W146" s="9"/>
      <c r="X146" s="9"/>
      <c r="Y146" s="35" t="str">
        <f t="shared" si="356"/>
        <v/>
      </c>
      <c r="Z146" s="9"/>
      <c r="AA146" s="9"/>
      <c r="AB146" s="35" t="str">
        <f t="shared" si="357"/>
        <v/>
      </c>
      <c r="AC146" s="9"/>
      <c r="AD146" s="9"/>
      <c r="AE146" s="35" t="str">
        <f t="shared" si="358"/>
        <v/>
      </c>
      <c r="AF146" s="10"/>
      <c r="AG146" s="10"/>
      <c r="AH146" s="35" t="str">
        <f t="shared" si="359"/>
        <v/>
      </c>
      <c r="AI146" s="10"/>
      <c r="AJ146" s="10"/>
      <c r="AK146" s="35" t="str">
        <f t="shared" si="360"/>
        <v/>
      </c>
      <c r="AL146" s="10"/>
      <c r="AM146" s="10"/>
      <c r="AN146" s="35" t="str">
        <f t="shared" si="361"/>
        <v/>
      </c>
      <c r="AO146" s="10"/>
      <c r="AP146" s="10"/>
      <c r="AQ146" s="35" t="str">
        <f t="shared" si="362"/>
        <v/>
      </c>
      <c r="AR146" s="10"/>
      <c r="AS146" s="10"/>
      <c r="AT146" s="35" t="str">
        <f t="shared" si="363"/>
        <v/>
      </c>
      <c r="AU146" s="10"/>
      <c r="AV146" s="10"/>
      <c r="AW146" s="18">
        <f t="shared" si="364"/>
        <v>0</v>
      </c>
      <c r="AX146" s="18">
        <f t="shared" si="365"/>
        <v>0</v>
      </c>
      <c r="AY146" s="19">
        <f t="shared" si="366"/>
        <v>0</v>
      </c>
    </row>
    <row r="147" spans="2:51" ht="14.1" hidden="1" customHeight="1">
      <c r="B147" s="230"/>
      <c r="C147" s="84"/>
      <c r="D147" s="232"/>
      <c r="E147" s="42"/>
      <c r="F147" s="7"/>
      <c r="G147" s="8"/>
      <c r="H147" s="8"/>
      <c r="I147" s="8"/>
      <c r="J147" s="8"/>
      <c r="K147" s="8"/>
      <c r="L147" s="42"/>
      <c r="M147" s="35" t="str">
        <f t="shared" si="352"/>
        <v/>
      </c>
      <c r="N147" s="11"/>
      <c r="O147" s="11"/>
      <c r="P147" s="35" t="str">
        <f t="shared" si="353"/>
        <v/>
      </c>
      <c r="Q147" s="9"/>
      <c r="R147" s="9"/>
      <c r="S147" s="35" t="str">
        <f t="shared" si="354"/>
        <v/>
      </c>
      <c r="T147" s="9"/>
      <c r="U147" s="9"/>
      <c r="V147" s="35" t="str">
        <f t="shared" si="355"/>
        <v/>
      </c>
      <c r="W147" s="9"/>
      <c r="X147" s="9"/>
      <c r="Y147" s="35" t="str">
        <f t="shared" si="356"/>
        <v/>
      </c>
      <c r="Z147" s="9"/>
      <c r="AA147" s="9"/>
      <c r="AB147" s="35" t="str">
        <f t="shared" si="357"/>
        <v/>
      </c>
      <c r="AC147" s="9"/>
      <c r="AD147" s="9"/>
      <c r="AE147" s="35" t="str">
        <f t="shared" si="358"/>
        <v/>
      </c>
      <c r="AF147" s="10"/>
      <c r="AG147" s="10"/>
      <c r="AH147" s="35" t="str">
        <f t="shared" si="359"/>
        <v/>
      </c>
      <c r="AI147" s="10"/>
      <c r="AJ147" s="10"/>
      <c r="AK147" s="35" t="str">
        <f t="shared" si="360"/>
        <v/>
      </c>
      <c r="AL147" s="10"/>
      <c r="AM147" s="10"/>
      <c r="AN147" s="35" t="str">
        <f t="shared" si="361"/>
        <v/>
      </c>
      <c r="AO147" s="10"/>
      <c r="AP147" s="10"/>
      <c r="AQ147" s="35" t="str">
        <f t="shared" si="362"/>
        <v/>
      </c>
      <c r="AR147" s="10"/>
      <c r="AS147" s="10"/>
      <c r="AT147" s="35" t="str">
        <f t="shared" si="363"/>
        <v/>
      </c>
      <c r="AU147" s="10"/>
      <c r="AV147" s="10"/>
      <c r="AW147" s="18">
        <f t="shared" si="364"/>
        <v>0</v>
      </c>
      <c r="AX147" s="18">
        <f t="shared" si="365"/>
        <v>0</v>
      </c>
      <c r="AY147" s="19">
        <f t="shared" si="366"/>
        <v>0</v>
      </c>
    </row>
    <row r="148" spans="2:51" ht="14.1" hidden="1" customHeight="1">
      <c r="B148" s="230"/>
      <c r="C148" s="84"/>
      <c r="D148" s="232"/>
      <c r="E148" s="42"/>
      <c r="F148" s="7"/>
      <c r="G148" s="8"/>
      <c r="H148" s="8"/>
      <c r="I148" s="8"/>
      <c r="J148" s="8"/>
      <c r="K148" s="8"/>
      <c r="L148" s="42"/>
      <c r="M148" s="35" t="str">
        <f t="shared" ref="M148:M172" si="367">IF(SUM(N148:O148)=0,"",SUM(N148:O148))</f>
        <v/>
      </c>
      <c r="N148" s="11"/>
      <c r="O148" s="11"/>
      <c r="P148" s="35" t="str">
        <f t="shared" ref="P148:P172" si="368">IF(SUM(Q148:R148)=0,"",SUM(Q148:R148))</f>
        <v/>
      </c>
      <c r="Q148" s="9"/>
      <c r="R148" s="9"/>
      <c r="S148" s="35" t="str">
        <f t="shared" ref="S148:S172" si="369">IF(SUM(T148:U148)=0,"",SUM(T148:U148))</f>
        <v/>
      </c>
      <c r="T148" s="9"/>
      <c r="U148" s="9"/>
      <c r="V148" s="35" t="str">
        <f t="shared" ref="V148:V172" si="370">IF(SUM(W148:X148)=0,"",SUM(W148:X148))</f>
        <v/>
      </c>
      <c r="W148" s="9"/>
      <c r="X148" s="9"/>
      <c r="Y148" s="35" t="str">
        <f t="shared" ref="Y148:Y172" si="371">IF(SUM(Z148:AA148)=0,"",SUM(Z148:AA148))</f>
        <v/>
      </c>
      <c r="Z148" s="9"/>
      <c r="AA148" s="9"/>
      <c r="AB148" s="35" t="str">
        <f t="shared" ref="AB148:AB172" si="372">IF(SUM(AC148:AD148)=0,"",SUM(AC148:AD148))</f>
        <v/>
      </c>
      <c r="AC148" s="9"/>
      <c r="AD148" s="9"/>
      <c r="AE148" s="35" t="str">
        <f t="shared" ref="AE148:AE172" si="373">IF(SUM(AF148:AG148)=0,"",SUM(AF148:AG148))</f>
        <v/>
      </c>
      <c r="AF148" s="10"/>
      <c r="AG148" s="10"/>
      <c r="AH148" s="35" t="str">
        <f t="shared" ref="AH148:AH172" si="374">IF(SUM(AI148:AJ148)=0,"",SUM(AI148:AJ148))</f>
        <v/>
      </c>
      <c r="AI148" s="10"/>
      <c r="AJ148" s="10"/>
      <c r="AK148" s="35" t="str">
        <f t="shared" ref="AK148:AK172" si="375">IF(SUM(AL148:AM148)=0,"",SUM(AL148:AM148))</f>
        <v/>
      </c>
      <c r="AL148" s="10"/>
      <c r="AM148" s="10"/>
      <c r="AN148" s="35" t="str">
        <f t="shared" ref="AN148:AN172" si="376">IF(SUM(AO148:AP148)=0,"",SUM(AO148:AP148))</f>
        <v/>
      </c>
      <c r="AO148" s="10"/>
      <c r="AP148" s="10"/>
      <c r="AQ148" s="35" t="str">
        <f t="shared" ref="AQ148:AQ172" si="377">IF(SUM(AR148:AS148)=0,"",SUM(AR148:AS148))</f>
        <v/>
      </c>
      <c r="AR148" s="10"/>
      <c r="AS148" s="10"/>
      <c r="AT148" s="35" t="str">
        <f t="shared" ref="AT148:AT172" si="378">IF(SUM(AU148:AV148)=0,"",SUM(AU148:AV148))</f>
        <v/>
      </c>
      <c r="AU148" s="10"/>
      <c r="AV148" s="10"/>
      <c r="AW148" s="18">
        <f t="shared" ref="AW148:AW172" si="379">SUM(M148,P148,S148,V148,Y148,AB148,AE148,AH148,AK148,AN148,AQ148,AT148)</f>
        <v>0</v>
      </c>
      <c r="AX148" s="18">
        <f t="shared" ref="AX148:AX172" si="380">SUM(N148,Q148,T148,W148,Z148,AC148,AF148,AI148,AL148,AO148,AR148,AU148)</f>
        <v>0</v>
      </c>
      <c r="AY148" s="19">
        <f t="shared" ref="AY148:AY172" si="381">SUM(O148,R148,U148,X148,AA148,AD148,AG148,AJ148,AM148,AP148,AS148,AV148)</f>
        <v>0</v>
      </c>
    </row>
    <row r="149" spans="2:51" ht="14.1" hidden="1" customHeight="1">
      <c r="B149" s="230"/>
      <c r="C149" s="84"/>
      <c r="D149" s="232"/>
      <c r="E149" s="42"/>
      <c r="F149" s="7"/>
      <c r="G149" s="8"/>
      <c r="H149" s="8"/>
      <c r="I149" s="8"/>
      <c r="J149" s="8"/>
      <c r="K149" s="8"/>
      <c r="L149" s="42"/>
      <c r="M149" s="35" t="str">
        <f t="shared" si="367"/>
        <v/>
      </c>
      <c r="N149" s="11"/>
      <c r="O149" s="11"/>
      <c r="P149" s="35" t="str">
        <f t="shared" si="368"/>
        <v/>
      </c>
      <c r="Q149" s="9"/>
      <c r="R149" s="9"/>
      <c r="S149" s="35" t="str">
        <f t="shared" si="369"/>
        <v/>
      </c>
      <c r="T149" s="9"/>
      <c r="U149" s="9"/>
      <c r="V149" s="35" t="str">
        <f t="shared" si="370"/>
        <v/>
      </c>
      <c r="W149" s="9"/>
      <c r="X149" s="9"/>
      <c r="Y149" s="35" t="str">
        <f t="shared" si="371"/>
        <v/>
      </c>
      <c r="Z149" s="9"/>
      <c r="AA149" s="9"/>
      <c r="AB149" s="35" t="str">
        <f t="shared" si="372"/>
        <v/>
      </c>
      <c r="AC149" s="9"/>
      <c r="AD149" s="9"/>
      <c r="AE149" s="35" t="str">
        <f t="shared" si="373"/>
        <v/>
      </c>
      <c r="AF149" s="10"/>
      <c r="AG149" s="10"/>
      <c r="AH149" s="35" t="str">
        <f t="shared" si="374"/>
        <v/>
      </c>
      <c r="AI149" s="10"/>
      <c r="AJ149" s="10"/>
      <c r="AK149" s="35" t="str">
        <f t="shared" si="375"/>
        <v/>
      </c>
      <c r="AL149" s="10"/>
      <c r="AM149" s="10"/>
      <c r="AN149" s="35" t="str">
        <f t="shared" si="376"/>
        <v/>
      </c>
      <c r="AO149" s="10"/>
      <c r="AP149" s="10"/>
      <c r="AQ149" s="35" t="str">
        <f t="shared" si="377"/>
        <v/>
      </c>
      <c r="AR149" s="10"/>
      <c r="AS149" s="10"/>
      <c r="AT149" s="35" t="str">
        <f t="shared" si="378"/>
        <v/>
      </c>
      <c r="AU149" s="10"/>
      <c r="AV149" s="10"/>
      <c r="AW149" s="18">
        <f t="shared" si="379"/>
        <v>0</v>
      </c>
      <c r="AX149" s="18">
        <f t="shared" si="380"/>
        <v>0</v>
      </c>
      <c r="AY149" s="19">
        <f t="shared" si="381"/>
        <v>0</v>
      </c>
    </row>
    <row r="150" spans="2:51" ht="14.1" hidden="1" customHeight="1">
      <c r="B150" s="230"/>
      <c r="C150" s="84"/>
      <c r="D150" s="232"/>
      <c r="E150" s="42"/>
      <c r="F150" s="7"/>
      <c r="G150" s="8"/>
      <c r="H150" s="8"/>
      <c r="I150" s="8"/>
      <c r="J150" s="8"/>
      <c r="K150" s="8"/>
      <c r="L150" s="42"/>
      <c r="M150" s="35" t="str">
        <f t="shared" si="367"/>
        <v/>
      </c>
      <c r="N150" s="11"/>
      <c r="O150" s="11"/>
      <c r="P150" s="35" t="str">
        <f t="shared" si="368"/>
        <v/>
      </c>
      <c r="Q150" s="9"/>
      <c r="R150" s="9"/>
      <c r="S150" s="35" t="str">
        <f t="shared" si="369"/>
        <v/>
      </c>
      <c r="T150" s="9"/>
      <c r="U150" s="9"/>
      <c r="V150" s="35" t="str">
        <f t="shared" si="370"/>
        <v/>
      </c>
      <c r="W150" s="9"/>
      <c r="X150" s="9"/>
      <c r="Y150" s="35" t="str">
        <f t="shared" si="371"/>
        <v/>
      </c>
      <c r="Z150" s="9"/>
      <c r="AA150" s="9"/>
      <c r="AB150" s="35" t="str">
        <f t="shared" si="372"/>
        <v/>
      </c>
      <c r="AC150" s="9"/>
      <c r="AD150" s="9"/>
      <c r="AE150" s="35" t="str">
        <f t="shared" si="373"/>
        <v/>
      </c>
      <c r="AF150" s="10"/>
      <c r="AG150" s="10"/>
      <c r="AH150" s="35" t="str">
        <f t="shared" si="374"/>
        <v/>
      </c>
      <c r="AI150" s="10"/>
      <c r="AJ150" s="10"/>
      <c r="AK150" s="35" t="str">
        <f t="shared" si="375"/>
        <v/>
      </c>
      <c r="AL150" s="10"/>
      <c r="AM150" s="10"/>
      <c r="AN150" s="35" t="str">
        <f t="shared" si="376"/>
        <v/>
      </c>
      <c r="AO150" s="10"/>
      <c r="AP150" s="10"/>
      <c r="AQ150" s="35" t="str">
        <f t="shared" si="377"/>
        <v/>
      </c>
      <c r="AR150" s="10"/>
      <c r="AS150" s="10"/>
      <c r="AT150" s="35" t="str">
        <f t="shared" si="378"/>
        <v/>
      </c>
      <c r="AU150" s="10"/>
      <c r="AV150" s="10"/>
      <c r="AW150" s="18">
        <f t="shared" si="379"/>
        <v>0</v>
      </c>
      <c r="AX150" s="18">
        <f t="shared" si="380"/>
        <v>0</v>
      </c>
      <c r="AY150" s="19">
        <f t="shared" si="381"/>
        <v>0</v>
      </c>
    </row>
    <row r="151" spans="2:51" ht="14.1" hidden="1" customHeight="1">
      <c r="B151" s="230"/>
      <c r="C151" s="84"/>
      <c r="D151" s="232"/>
      <c r="E151" s="42"/>
      <c r="F151" s="7"/>
      <c r="G151" s="8"/>
      <c r="H151" s="8"/>
      <c r="I151" s="8"/>
      <c r="J151" s="8"/>
      <c r="K151" s="8"/>
      <c r="L151" s="42"/>
      <c r="M151" s="35" t="str">
        <f t="shared" si="367"/>
        <v/>
      </c>
      <c r="N151" s="11"/>
      <c r="O151" s="11"/>
      <c r="P151" s="35" t="str">
        <f t="shared" si="368"/>
        <v/>
      </c>
      <c r="Q151" s="9"/>
      <c r="R151" s="9"/>
      <c r="S151" s="35" t="str">
        <f t="shared" si="369"/>
        <v/>
      </c>
      <c r="T151" s="9"/>
      <c r="U151" s="9"/>
      <c r="V151" s="35" t="str">
        <f t="shared" si="370"/>
        <v/>
      </c>
      <c r="W151" s="9"/>
      <c r="X151" s="9"/>
      <c r="Y151" s="35" t="str">
        <f t="shared" si="371"/>
        <v/>
      </c>
      <c r="Z151" s="9"/>
      <c r="AA151" s="9"/>
      <c r="AB151" s="35" t="str">
        <f t="shared" si="372"/>
        <v/>
      </c>
      <c r="AC151" s="9"/>
      <c r="AD151" s="9"/>
      <c r="AE151" s="35" t="str">
        <f t="shared" si="373"/>
        <v/>
      </c>
      <c r="AF151" s="10"/>
      <c r="AG151" s="10"/>
      <c r="AH151" s="35" t="str">
        <f t="shared" si="374"/>
        <v/>
      </c>
      <c r="AI151" s="10"/>
      <c r="AJ151" s="10"/>
      <c r="AK151" s="35" t="str">
        <f t="shared" si="375"/>
        <v/>
      </c>
      <c r="AL151" s="10"/>
      <c r="AM151" s="10"/>
      <c r="AN151" s="35" t="str">
        <f t="shared" si="376"/>
        <v/>
      </c>
      <c r="AO151" s="10"/>
      <c r="AP151" s="10"/>
      <c r="AQ151" s="35" t="str">
        <f t="shared" si="377"/>
        <v/>
      </c>
      <c r="AR151" s="10"/>
      <c r="AS151" s="10"/>
      <c r="AT151" s="35" t="str">
        <f t="shared" si="378"/>
        <v/>
      </c>
      <c r="AU151" s="10"/>
      <c r="AV151" s="10"/>
      <c r="AW151" s="18">
        <f t="shared" si="379"/>
        <v>0</v>
      </c>
      <c r="AX151" s="18">
        <f t="shared" si="380"/>
        <v>0</v>
      </c>
      <c r="AY151" s="19">
        <f t="shared" si="381"/>
        <v>0</v>
      </c>
    </row>
    <row r="152" spans="2:51" ht="14.1" hidden="1" customHeight="1">
      <c r="B152" s="230"/>
      <c r="C152" s="84"/>
      <c r="D152" s="232"/>
      <c r="E152" s="42"/>
      <c r="F152" s="7"/>
      <c r="G152" s="8"/>
      <c r="H152" s="8"/>
      <c r="I152" s="8"/>
      <c r="J152" s="8"/>
      <c r="K152" s="8"/>
      <c r="L152" s="42"/>
      <c r="M152" s="35" t="str">
        <f t="shared" si="367"/>
        <v/>
      </c>
      <c r="N152" s="11"/>
      <c r="O152" s="11"/>
      <c r="P152" s="35" t="str">
        <f t="shared" si="368"/>
        <v/>
      </c>
      <c r="Q152" s="9"/>
      <c r="R152" s="9"/>
      <c r="S152" s="35" t="str">
        <f t="shared" si="369"/>
        <v/>
      </c>
      <c r="T152" s="9"/>
      <c r="U152" s="9"/>
      <c r="V152" s="35" t="str">
        <f t="shared" si="370"/>
        <v/>
      </c>
      <c r="W152" s="9"/>
      <c r="X152" s="9"/>
      <c r="Y152" s="35" t="str">
        <f t="shared" si="371"/>
        <v/>
      </c>
      <c r="Z152" s="9"/>
      <c r="AA152" s="9"/>
      <c r="AB152" s="35" t="str">
        <f t="shared" si="372"/>
        <v/>
      </c>
      <c r="AC152" s="9"/>
      <c r="AD152" s="9"/>
      <c r="AE152" s="35" t="str">
        <f t="shared" si="373"/>
        <v/>
      </c>
      <c r="AF152" s="10"/>
      <c r="AG152" s="10"/>
      <c r="AH152" s="35" t="str">
        <f t="shared" si="374"/>
        <v/>
      </c>
      <c r="AI152" s="10"/>
      <c r="AJ152" s="10"/>
      <c r="AK152" s="35" t="str">
        <f t="shared" si="375"/>
        <v/>
      </c>
      <c r="AL152" s="10"/>
      <c r="AM152" s="10"/>
      <c r="AN152" s="35" t="str">
        <f t="shared" si="376"/>
        <v/>
      </c>
      <c r="AO152" s="10"/>
      <c r="AP152" s="10"/>
      <c r="AQ152" s="35" t="str">
        <f t="shared" si="377"/>
        <v/>
      </c>
      <c r="AR152" s="10"/>
      <c r="AS152" s="10"/>
      <c r="AT152" s="35" t="str">
        <f t="shared" si="378"/>
        <v/>
      </c>
      <c r="AU152" s="10"/>
      <c r="AV152" s="10"/>
      <c r="AW152" s="18">
        <f t="shared" si="379"/>
        <v>0</v>
      </c>
      <c r="AX152" s="18">
        <f t="shared" si="380"/>
        <v>0</v>
      </c>
      <c r="AY152" s="19">
        <f t="shared" si="381"/>
        <v>0</v>
      </c>
    </row>
    <row r="153" spans="2:51" ht="14.1" hidden="1" customHeight="1">
      <c r="B153" s="230"/>
      <c r="C153" s="84"/>
      <c r="D153" s="232"/>
      <c r="E153" s="42"/>
      <c r="F153" s="7"/>
      <c r="G153" s="8"/>
      <c r="H153" s="8"/>
      <c r="I153" s="8"/>
      <c r="J153" s="8"/>
      <c r="K153" s="8"/>
      <c r="L153" s="42"/>
      <c r="M153" s="35" t="str">
        <f t="shared" si="367"/>
        <v/>
      </c>
      <c r="N153" s="11"/>
      <c r="O153" s="11"/>
      <c r="P153" s="35" t="str">
        <f t="shared" si="368"/>
        <v/>
      </c>
      <c r="Q153" s="9"/>
      <c r="R153" s="9"/>
      <c r="S153" s="35" t="str">
        <f t="shared" si="369"/>
        <v/>
      </c>
      <c r="T153" s="9"/>
      <c r="U153" s="9"/>
      <c r="V153" s="35" t="str">
        <f t="shared" si="370"/>
        <v/>
      </c>
      <c r="W153" s="9"/>
      <c r="X153" s="9"/>
      <c r="Y153" s="35" t="str">
        <f t="shared" si="371"/>
        <v/>
      </c>
      <c r="Z153" s="9"/>
      <c r="AA153" s="9"/>
      <c r="AB153" s="35" t="str">
        <f t="shared" si="372"/>
        <v/>
      </c>
      <c r="AC153" s="9"/>
      <c r="AD153" s="9"/>
      <c r="AE153" s="35" t="str">
        <f t="shared" si="373"/>
        <v/>
      </c>
      <c r="AF153" s="10"/>
      <c r="AG153" s="10"/>
      <c r="AH153" s="35" t="str">
        <f t="shared" si="374"/>
        <v/>
      </c>
      <c r="AI153" s="10"/>
      <c r="AJ153" s="10"/>
      <c r="AK153" s="35" t="str">
        <f t="shared" si="375"/>
        <v/>
      </c>
      <c r="AL153" s="10"/>
      <c r="AM153" s="10"/>
      <c r="AN153" s="35" t="str">
        <f t="shared" si="376"/>
        <v/>
      </c>
      <c r="AO153" s="10"/>
      <c r="AP153" s="10"/>
      <c r="AQ153" s="35" t="str">
        <f t="shared" si="377"/>
        <v/>
      </c>
      <c r="AR153" s="10"/>
      <c r="AS153" s="10"/>
      <c r="AT153" s="35" t="str">
        <f t="shared" si="378"/>
        <v/>
      </c>
      <c r="AU153" s="10"/>
      <c r="AV153" s="10"/>
      <c r="AW153" s="18">
        <f t="shared" si="379"/>
        <v>0</v>
      </c>
      <c r="AX153" s="18">
        <f t="shared" si="380"/>
        <v>0</v>
      </c>
      <c r="AY153" s="19">
        <f t="shared" si="381"/>
        <v>0</v>
      </c>
    </row>
    <row r="154" spans="2:51" ht="14.1" hidden="1" customHeight="1">
      <c r="B154" s="230"/>
      <c r="C154" s="84"/>
      <c r="D154" s="232"/>
      <c r="E154" s="42"/>
      <c r="F154" s="7"/>
      <c r="G154" s="8"/>
      <c r="H154" s="8"/>
      <c r="I154" s="8"/>
      <c r="J154" s="8"/>
      <c r="K154" s="8"/>
      <c r="L154" s="42"/>
      <c r="M154" s="35" t="str">
        <f t="shared" si="367"/>
        <v/>
      </c>
      <c r="N154" s="11"/>
      <c r="O154" s="11"/>
      <c r="P154" s="35" t="str">
        <f t="shared" si="368"/>
        <v/>
      </c>
      <c r="Q154" s="9"/>
      <c r="R154" s="9"/>
      <c r="S154" s="35" t="str">
        <f t="shared" si="369"/>
        <v/>
      </c>
      <c r="T154" s="9"/>
      <c r="U154" s="9"/>
      <c r="V154" s="35" t="str">
        <f t="shared" si="370"/>
        <v/>
      </c>
      <c r="W154" s="9"/>
      <c r="X154" s="9"/>
      <c r="Y154" s="35" t="str">
        <f t="shared" si="371"/>
        <v/>
      </c>
      <c r="Z154" s="9"/>
      <c r="AA154" s="9"/>
      <c r="AB154" s="35" t="str">
        <f t="shared" si="372"/>
        <v/>
      </c>
      <c r="AC154" s="9"/>
      <c r="AD154" s="9"/>
      <c r="AE154" s="35" t="str">
        <f t="shared" si="373"/>
        <v/>
      </c>
      <c r="AF154" s="10"/>
      <c r="AG154" s="10"/>
      <c r="AH154" s="35" t="str">
        <f t="shared" si="374"/>
        <v/>
      </c>
      <c r="AI154" s="10"/>
      <c r="AJ154" s="10"/>
      <c r="AK154" s="35" t="str">
        <f t="shared" si="375"/>
        <v/>
      </c>
      <c r="AL154" s="10"/>
      <c r="AM154" s="10"/>
      <c r="AN154" s="35" t="str">
        <f t="shared" si="376"/>
        <v/>
      </c>
      <c r="AO154" s="10"/>
      <c r="AP154" s="10"/>
      <c r="AQ154" s="35" t="str">
        <f t="shared" si="377"/>
        <v/>
      </c>
      <c r="AR154" s="10"/>
      <c r="AS154" s="10"/>
      <c r="AT154" s="35" t="str">
        <f t="shared" si="378"/>
        <v/>
      </c>
      <c r="AU154" s="10"/>
      <c r="AV154" s="10"/>
      <c r="AW154" s="18">
        <f t="shared" si="379"/>
        <v>0</v>
      </c>
      <c r="AX154" s="18">
        <f t="shared" si="380"/>
        <v>0</v>
      </c>
      <c r="AY154" s="19">
        <f t="shared" si="381"/>
        <v>0</v>
      </c>
    </row>
    <row r="155" spans="2:51" ht="14.1" hidden="1" customHeight="1">
      <c r="B155" s="230"/>
      <c r="C155" s="84"/>
      <c r="D155" s="232"/>
      <c r="E155" s="42"/>
      <c r="F155" s="7"/>
      <c r="G155" s="8"/>
      <c r="H155" s="8"/>
      <c r="I155" s="8"/>
      <c r="J155" s="8"/>
      <c r="K155" s="8"/>
      <c r="L155" s="42"/>
      <c r="M155" s="35" t="str">
        <f t="shared" si="367"/>
        <v/>
      </c>
      <c r="N155" s="11"/>
      <c r="O155" s="11"/>
      <c r="P155" s="35" t="str">
        <f t="shared" si="368"/>
        <v/>
      </c>
      <c r="Q155" s="9"/>
      <c r="R155" s="9"/>
      <c r="S155" s="35" t="str">
        <f t="shared" si="369"/>
        <v/>
      </c>
      <c r="T155" s="9"/>
      <c r="U155" s="9"/>
      <c r="V155" s="35" t="str">
        <f t="shared" si="370"/>
        <v/>
      </c>
      <c r="W155" s="9"/>
      <c r="X155" s="9"/>
      <c r="Y155" s="35" t="str">
        <f t="shared" si="371"/>
        <v/>
      </c>
      <c r="Z155" s="9"/>
      <c r="AA155" s="9"/>
      <c r="AB155" s="35" t="str">
        <f t="shared" si="372"/>
        <v/>
      </c>
      <c r="AC155" s="9"/>
      <c r="AD155" s="9"/>
      <c r="AE155" s="35" t="str">
        <f t="shared" si="373"/>
        <v/>
      </c>
      <c r="AF155" s="10"/>
      <c r="AG155" s="10"/>
      <c r="AH155" s="35" t="str">
        <f t="shared" si="374"/>
        <v/>
      </c>
      <c r="AI155" s="10"/>
      <c r="AJ155" s="10"/>
      <c r="AK155" s="35" t="str">
        <f t="shared" si="375"/>
        <v/>
      </c>
      <c r="AL155" s="10"/>
      <c r="AM155" s="10"/>
      <c r="AN155" s="35" t="str">
        <f t="shared" si="376"/>
        <v/>
      </c>
      <c r="AO155" s="10"/>
      <c r="AP155" s="10"/>
      <c r="AQ155" s="35" t="str">
        <f t="shared" si="377"/>
        <v/>
      </c>
      <c r="AR155" s="10"/>
      <c r="AS155" s="10"/>
      <c r="AT155" s="35" t="str">
        <f t="shared" si="378"/>
        <v/>
      </c>
      <c r="AU155" s="10"/>
      <c r="AV155" s="10"/>
      <c r="AW155" s="18">
        <f t="shared" si="379"/>
        <v>0</v>
      </c>
      <c r="AX155" s="18">
        <f t="shared" si="380"/>
        <v>0</v>
      </c>
      <c r="AY155" s="19">
        <f t="shared" si="381"/>
        <v>0</v>
      </c>
    </row>
    <row r="156" spans="2:51" ht="14.1" hidden="1" customHeight="1">
      <c r="B156" s="230"/>
      <c r="C156" s="84"/>
      <c r="D156" s="232"/>
      <c r="E156" s="42"/>
      <c r="F156" s="7"/>
      <c r="G156" s="8"/>
      <c r="H156" s="8"/>
      <c r="I156" s="8"/>
      <c r="J156" s="8"/>
      <c r="K156" s="8"/>
      <c r="L156" s="42"/>
      <c r="M156" s="35" t="str">
        <f t="shared" si="367"/>
        <v/>
      </c>
      <c r="N156" s="11"/>
      <c r="O156" s="11"/>
      <c r="P156" s="35" t="str">
        <f t="shared" si="368"/>
        <v/>
      </c>
      <c r="Q156" s="9"/>
      <c r="R156" s="9"/>
      <c r="S156" s="35" t="str">
        <f t="shared" si="369"/>
        <v/>
      </c>
      <c r="T156" s="9"/>
      <c r="U156" s="9"/>
      <c r="V156" s="35" t="str">
        <f t="shared" si="370"/>
        <v/>
      </c>
      <c r="W156" s="9"/>
      <c r="X156" s="9"/>
      <c r="Y156" s="35" t="str">
        <f t="shared" si="371"/>
        <v/>
      </c>
      <c r="Z156" s="9"/>
      <c r="AA156" s="9"/>
      <c r="AB156" s="35" t="str">
        <f t="shared" si="372"/>
        <v/>
      </c>
      <c r="AC156" s="9"/>
      <c r="AD156" s="9"/>
      <c r="AE156" s="35" t="str">
        <f t="shared" si="373"/>
        <v/>
      </c>
      <c r="AF156" s="10"/>
      <c r="AG156" s="10"/>
      <c r="AH156" s="35" t="str">
        <f t="shared" si="374"/>
        <v/>
      </c>
      <c r="AI156" s="10"/>
      <c r="AJ156" s="10"/>
      <c r="AK156" s="35" t="str">
        <f t="shared" si="375"/>
        <v/>
      </c>
      <c r="AL156" s="10"/>
      <c r="AM156" s="10"/>
      <c r="AN156" s="35" t="str">
        <f t="shared" si="376"/>
        <v/>
      </c>
      <c r="AO156" s="10"/>
      <c r="AP156" s="10"/>
      <c r="AQ156" s="35" t="str">
        <f t="shared" si="377"/>
        <v/>
      </c>
      <c r="AR156" s="10"/>
      <c r="AS156" s="10"/>
      <c r="AT156" s="35" t="str">
        <f t="shared" si="378"/>
        <v/>
      </c>
      <c r="AU156" s="10"/>
      <c r="AV156" s="10"/>
      <c r="AW156" s="18">
        <f t="shared" si="379"/>
        <v>0</v>
      </c>
      <c r="AX156" s="18">
        <f t="shared" si="380"/>
        <v>0</v>
      </c>
      <c r="AY156" s="19">
        <f t="shared" si="381"/>
        <v>0</v>
      </c>
    </row>
    <row r="157" spans="2:51" ht="14.1" hidden="1" customHeight="1">
      <c r="B157" s="230"/>
      <c r="C157" s="84"/>
      <c r="D157" s="232"/>
      <c r="E157" s="42"/>
      <c r="F157" s="7"/>
      <c r="G157" s="8"/>
      <c r="H157" s="8"/>
      <c r="I157" s="8"/>
      <c r="J157" s="8"/>
      <c r="K157" s="8"/>
      <c r="L157" s="42"/>
      <c r="M157" s="35" t="str">
        <f t="shared" si="367"/>
        <v/>
      </c>
      <c r="N157" s="11"/>
      <c r="O157" s="11"/>
      <c r="P157" s="35" t="str">
        <f t="shared" si="368"/>
        <v/>
      </c>
      <c r="Q157" s="9"/>
      <c r="R157" s="9"/>
      <c r="S157" s="35" t="str">
        <f t="shared" si="369"/>
        <v/>
      </c>
      <c r="T157" s="9"/>
      <c r="U157" s="9"/>
      <c r="V157" s="35" t="str">
        <f t="shared" si="370"/>
        <v/>
      </c>
      <c r="W157" s="9"/>
      <c r="X157" s="9"/>
      <c r="Y157" s="35" t="str">
        <f t="shared" si="371"/>
        <v/>
      </c>
      <c r="Z157" s="9"/>
      <c r="AA157" s="9"/>
      <c r="AB157" s="35" t="str">
        <f t="shared" si="372"/>
        <v/>
      </c>
      <c r="AC157" s="9"/>
      <c r="AD157" s="9"/>
      <c r="AE157" s="35" t="str">
        <f t="shared" si="373"/>
        <v/>
      </c>
      <c r="AF157" s="10"/>
      <c r="AG157" s="10"/>
      <c r="AH157" s="35" t="str">
        <f t="shared" si="374"/>
        <v/>
      </c>
      <c r="AI157" s="10"/>
      <c r="AJ157" s="10"/>
      <c r="AK157" s="35" t="str">
        <f t="shared" si="375"/>
        <v/>
      </c>
      <c r="AL157" s="10"/>
      <c r="AM157" s="10"/>
      <c r="AN157" s="35" t="str">
        <f t="shared" si="376"/>
        <v/>
      </c>
      <c r="AO157" s="10"/>
      <c r="AP157" s="10"/>
      <c r="AQ157" s="35" t="str">
        <f t="shared" si="377"/>
        <v/>
      </c>
      <c r="AR157" s="10"/>
      <c r="AS157" s="10"/>
      <c r="AT157" s="35" t="str">
        <f t="shared" si="378"/>
        <v/>
      </c>
      <c r="AU157" s="10"/>
      <c r="AV157" s="10"/>
      <c r="AW157" s="18">
        <f t="shared" si="379"/>
        <v>0</v>
      </c>
      <c r="AX157" s="18">
        <f t="shared" si="380"/>
        <v>0</v>
      </c>
      <c r="AY157" s="19">
        <f t="shared" si="381"/>
        <v>0</v>
      </c>
    </row>
    <row r="158" spans="2:51" ht="14.1" hidden="1" customHeight="1">
      <c r="B158" s="230"/>
      <c r="C158" s="84"/>
      <c r="D158" s="232"/>
      <c r="E158" s="42"/>
      <c r="F158" s="7"/>
      <c r="G158" s="8"/>
      <c r="H158" s="8"/>
      <c r="I158" s="8"/>
      <c r="J158" s="8"/>
      <c r="K158" s="8"/>
      <c r="L158" s="42"/>
      <c r="M158" s="35" t="str">
        <f t="shared" si="367"/>
        <v/>
      </c>
      <c r="N158" s="11"/>
      <c r="O158" s="11"/>
      <c r="P158" s="35" t="str">
        <f t="shared" si="368"/>
        <v/>
      </c>
      <c r="Q158" s="9"/>
      <c r="R158" s="9"/>
      <c r="S158" s="35" t="str">
        <f t="shared" si="369"/>
        <v/>
      </c>
      <c r="T158" s="9"/>
      <c r="U158" s="9"/>
      <c r="V158" s="35" t="str">
        <f t="shared" si="370"/>
        <v/>
      </c>
      <c r="W158" s="9"/>
      <c r="X158" s="9"/>
      <c r="Y158" s="35" t="str">
        <f t="shared" si="371"/>
        <v/>
      </c>
      <c r="Z158" s="9"/>
      <c r="AA158" s="9"/>
      <c r="AB158" s="35" t="str">
        <f t="shared" si="372"/>
        <v/>
      </c>
      <c r="AC158" s="9"/>
      <c r="AD158" s="9"/>
      <c r="AE158" s="35" t="str">
        <f t="shared" si="373"/>
        <v/>
      </c>
      <c r="AF158" s="10"/>
      <c r="AG158" s="10"/>
      <c r="AH158" s="35" t="str">
        <f t="shared" si="374"/>
        <v/>
      </c>
      <c r="AI158" s="10"/>
      <c r="AJ158" s="10"/>
      <c r="AK158" s="35" t="str">
        <f t="shared" si="375"/>
        <v/>
      </c>
      <c r="AL158" s="10"/>
      <c r="AM158" s="10"/>
      <c r="AN158" s="35" t="str">
        <f t="shared" si="376"/>
        <v/>
      </c>
      <c r="AO158" s="10"/>
      <c r="AP158" s="10"/>
      <c r="AQ158" s="35" t="str">
        <f t="shared" si="377"/>
        <v/>
      </c>
      <c r="AR158" s="10"/>
      <c r="AS158" s="10"/>
      <c r="AT158" s="35" t="str">
        <f t="shared" si="378"/>
        <v/>
      </c>
      <c r="AU158" s="10"/>
      <c r="AV158" s="10"/>
      <c r="AW158" s="18">
        <f t="shared" si="379"/>
        <v>0</v>
      </c>
      <c r="AX158" s="18">
        <f t="shared" si="380"/>
        <v>0</v>
      </c>
      <c r="AY158" s="19">
        <f t="shared" si="381"/>
        <v>0</v>
      </c>
    </row>
    <row r="159" spans="2:51" ht="14.1" hidden="1" customHeight="1">
      <c r="B159" s="230"/>
      <c r="C159" s="84"/>
      <c r="D159" s="232"/>
      <c r="E159" s="42"/>
      <c r="F159" s="7"/>
      <c r="G159" s="8"/>
      <c r="H159" s="8"/>
      <c r="I159" s="8"/>
      <c r="J159" s="8"/>
      <c r="K159" s="8"/>
      <c r="L159" s="42"/>
      <c r="M159" s="35" t="str">
        <f t="shared" si="367"/>
        <v/>
      </c>
      <c r="N159" s="11"/>
      <c r="O159" s="11"/>
      <c r="P159" s="35" t="str">
        <f t="shared" si="368"/>
        <v/>
      </c>
      <c r="Q159" s="9"/>
      <c r="R159" s="9"/>
      <c r="S159" s="35" t="str">
        <f t="shared" si="369"/>
        <v/>
      </c>
      <c r="T159" s="9"/>
      <c r="U159" s="9"/>
      <c r="V159" s="35" t="str">
        <f t="shared" si="370"/>
        <v/>
      </c>
      <c r="W159" s="9"/>
      <c r="X159" s="9"/>
      <c r="Y159" s="35" t="str">
        <f t="shared" si="371"/>
        <v/>
      </c>
      <c r="Z159" s="9"/>
      <c r="AA159" s="9"/>
      <c r="AB159" s="35" t="str">
        <f t="shared" si="372"/>
        <v/>
      </c>
      <c r="AC159" s="9"/>
      <c r="AD159" s="9"/>
      <c r="AE159" s="35" t="str">
        <f t="shared" si="373"/>
        <v/>
      </c>
      <c r="AF159" s="10"/>
      <c r="AG159" s="10"/>
      <c r="AH159" s="35" t="str">
        <f t="shared" si="374"/>
        <v/>
      </c>
      <c r="AI159" s="10"/>
      <c r="AJ159" s="10"/>
      <c r="AK159" s="35" t="str">
        <f t="shared" si="375"/>
        <v/>
      </c>
      <c r="AL159" s="10"/>
      <c r="AM159" s="10"/>
      <c r="AN159" s="35" t="str">
        <f t="shared" si="376"/>
        <v/>
      </c>
      <c r="AO159" s="10"/>
      <c r="AP159" s="10"/>
      <c r="AQ159" s="35" t="str">
        <f t="shared" si="377"/>
        <v/>
      </c>
      <c r="AR159" s="10"/>
      <c r="AS159" s="10"/>
      <c r="AT159" s="35" t="str">
        <f t="shared" si="378"/>
        <v/>
      </c>
      <c r="AU159" s="10"/>
      <c r="AV159" s="10"/>
      <c r="AW159" s="18">
        <f t="shared" si="379"/>
        <v>0</v>
      </c>
      <c r="AX159" s="18">
        <f t="shared" si="380"/>
        <v>0</v>
      </c>
      <c r="AY159" s="19">
        <f t="shared" si="381"/>
        <v>0</v>
      </c>
    </row>
    <row r="160" spans="2:51" ht="14.1" hidden="1" customHeight="1">
      <c r="B160" s="230"/>
      <c r="C160" s="84"/>
      <c r="D160" s="232"/>
      <c r="E160" s="42"/>
      <c r="F160" s="7"/>
      <c r="G160" s="8"/>
      <c r="H160" s="8"/>
      <c r="I160" s="8"/>
      <c r="J160" s="8"/>
      <c r="K160" s="8"/>
      <c r="L160" s="42"/>
      <c r="M160" s="35" t="str">
        <f t="shared" si="367"/>
        <v/>
      </c>
      <c r="N160" s="11"/>
      <c r="O160" s="11"/>
      <c r="P160" s="35" t="str">
        <f t="shared" si="368"/>
        <v/>
      </c>
      <c r="Q160" s="9"/>
      <c r="R160" s="9"/>
      <c r="S160" s="35" t="str">
        <f t="shared" si="369"/>
        <v/>
      </c>
      <c r="T160" s="9"/>
      <c r="U160" s="9"/>
      <c r="V160" s="35" t="str">
        <f t="shared" si="370"/>
        <v/>
      </c>
      <c r="W160" s="9"/>
      <c r="X160" s="9"/>
      <c r="Y160" s="35" t="str">
        <f t="shared" si="371"/>
        <v/>
      </c>
      <c r="Z160" s="9"/>
      <c r="AA160" s="9"/>
      <c r="AB160" s="35" t="str">
        <f t="shared" si="372"/>
        <v/>
      </c>
      <c r="AC160" s="9"/>
      <c r="AD160" s="9"/>
      <c r="AE160" s="35" t="str">
        <f t="shared" si="373"/>
        <v/>
      </c>
      <c r="AF160" s="10"/>
      <c r="AG160" s="10"/>
      <c r="AH160" s="35" t="str">
        <f t="shared" si="374"/>
        <v/>
      </c>
      <c r="AI160" s="10"/>
      <c r="AJ160" s="10"/>
      <c r="AK160" s="35" t="str">
        <f t="shared" si="375"/>
        <v/>
      </c>
      <c r="AL160" s="10"/>
      <c r="AM160" s="10"/>
      <c r="AN160" s="35" t="str">
        <f t="shared" si="376"/>
        <v/>
      </c>
      <c r="AO160" s="10"/>
      <c r="AP160" s="10"/>
      <c r="AQ160" s="35" t="str">
        <f t="shared" si="377"/>
        <v/>
      </c>
      <c r="AR160" s="10"/>
      <c r="AS160" s="10"/>
      <c r="AT160" s="35" t="str">
        <f t="shared" si="378"/>
        <v/>
      </c>
      <c r="AU160" s="10"/>
      <c r="AV160" s="10"/>
      <c r="AW160" s="18">
        <f t="shared" si="379"/>
        <v>0</v>
      </c>
      <c r="AX160" s="18">
        <f t="shared" si="380"/>
        <v>0</v>
      </c>
      <c r="AY160" s="19">
        <f t="shared" si="381"/>
        <v>0</v>
      </c>
    </row>
    <row r="161" spans="2:51" ht="14.1" hidden="1" customHeight="1">
      <c r="B161" s="230"/>
      <c r="C161" s="84"/>
      <c r="D161" s="232"/>
      <c r="E161" s="42"/>
      <c r="F161" s="7"/>
      <c r="G161" s="8"/>
      <c r="H161" s="8"/>
      <c r="I161" s="8"/>
      <c r="J161" s="8"/>
      <c r="K161" s="8"/>
      <c r="L161" s="42"/>
      <c r="M161" s="35" t="str">
        <f t="shared" si="367"/>
        <v/>
      </c>
      <c r="N161" s="11"/>
      <c r="O161" s="11"/>
      <c r="P161" s="35" t="str">
        <f t="shared" si="368"/>
        <v/>
      </c>
      <c r="Q161" s="9"/>
      <c r="R161" s="9"/>
      <c r="S161" s="35" t="str">
        <f t="shared" si="369"/>
        <v/>
      </c>
      <c r="T161" s="9"/>
      <c r="U161" s="9"/>
      <c r="V161" s="35" t="str">
        <f t="shared" si="370"/>
        <v/>
      </c>
      <c r="W161" s="9"/>
      <c r="X161" s="9"/>
      <c r="Y161" s="35" t="str">
        <f t="shared" si="371"/>
        <v/>
      </c>
      <c r="Z161" s="9"/>
      <c r="AA161" s="9"/>
      <c r="AB161" s="35" t="str">
        <f t="shared" si="372"/>
        <v/>
      </c>
      <c r="AC161" s="9"/>
      <c r="AD161" s="9"/>
      <c r="AE161" s="35" t="str">
        <f t="shared" si="373"/>
        <v/>
      </c>
      <c r="AF161" s="10"/>
      <c r="AG161" s="10"/>
      <c r="AH161" s="35" t="str">
        <f t="shared" si="374"/>
        <v/>
      </c>
      <c r="AI161" s="10"/>
      <c r="AJ161" s="10"/>
      <c r="AK161" s="35" t="str">
        <f t="shared" si="375"/>
        <v/>
      </c>
      <c r="AL161" s="10"/>
      <c r="AM161" s="10"/>
      <c r="AN161" s="35" t="str">
        <f t="shared" si="376"/>
        <v/>
      </c>
      <c r="AO161" s="10"/>
      <c r="AP161" s="10"/>
      <c r="AQ161" s="35" t="str">
        <f t="shared" si="377"/>
        <v/>
      </c>
      <c r="AR161" s="10"/>
      <c r="AS161" s="10"/>
      <c r="AT161" s="35" t="str">
        <f t="shared" si="378"/>
        <v/>
      </c>
      <c r="AU161" s="10"/>
      <c r="AV161" s="10"/>
      <c r="AW161" s="18">
        <f t="shared" si="379"/>
        <v>0</v>
      </c>
      <c r="AX161" s="18">
        <f t="shared" si="380"/>
        <v>0</v>
      </c>
      <c r="AY161" s="19">
        <f t="shared" si="381"/>
        <v>0</v>
      </c>
    </row>
    <row r="162" spans="2:51" ht="14.1" hidden="1" customHeight="1">
      <c r="B162" s="230"/>
      <c r="C162" s="84"/>
      <c r="D162" s="232"/>
      <c r="E162" s="42"/>
      <c r="F162" s="7"/>
      <c r="G162" s="8"/>
      <c r="H162" s="8"/>
      <c r="I162" s="8"/>
      <c r="J162" s="8"/>
      <c r="K162" s="8"/>
      <c r="L162" s="42"/>
      <c r="M162" s="35" t="str">
        <f t="shared" si="367"/>
        <v/>
      </c>
      <c r="N162" s="11"/>
      <c r="O162" s="11"/>
      <c r="P162" s="35" t="str">
        <f t="shared" si="368"/>
        <v/>
      </c>
      <c r="Q162" s="9"/>
      <c r="R162" s="9"/>
      <c r="S162" s="35" t="str">
        <f t="shared" si="369"/>
        <v/>
      </c>
      <c r="T162" s="9"/>
      <c r="U162" s="9"/>
      <c r="V162" s="35" t="str">
        <f t="shared" si="370"/>
        <v/>
      </c>
      <c r="W162" s="9"/>
      <c r="X162" s="9"/>
      <c r="Y162" s="35" t="str">
        <f t="shared" si="371"/>
        <v/>
      </c>
      <c r="Z162" s="9"/>
      <c r="AA162" s="9"/>
      <c r="AB162" s="35" t="str">
        <f t="shared" si="372"/>
        <v/>
      </c>
      <c r="AC162" s="9"/>
      <c r="AD162" s="9"/>
      <c r="AE162" s="35" t="str">
        <f t="shared" si="373"/>
        <v/>
      </c>
      <c r="AF162" s="10"/>
      <c r="AG162" s="10"/>
      <c r="AH162" s="35" t="str">
        <f t="shared" si="374"/>
        <v/>
      </c>
      <c r="AI162" s="10"/>
      <c r="AJ162" s="10"/>
      <c r="AK162" s="35" t="str">
        <f t="shared" si="375"/>
        <v/>
      </c>
      <c r="AL162" s="10"/>
      <c r="AM162" s="10"/>
      <c r="AN162" s="35" t="str">
        <f t="shared" si="376"/>
        <v/>
      </c>
      <c r="AO162" s="10"/>
      <c r="AP162" s="10"/>
      <c r="AQ162" s="35" t="str">
        <f t="shared" si="377"/>
        <v/>
      </c>
      <c r="AR162" s="10"/>
      <c r="AS162" s="10"/>
      <c r="AT162" s="35" t="str">
        <f t="shared" si="378"/>
        <v/>
      </c>
      <c r="AU162" s="10"/>
      <c r="AV162" s="10"/>
      <c r="AW162" s="18">
        <f t="shared" si="379"/>
        <v>0</v>
      </c>
      <c r="AX162" s="18">
        <f t="shared" si="380"/>
        <v>0</v>
      </c>
      <c r="AY162" s="19">
        <f t="shared" si="381"/>
        <v>0</v>
      </c>
    </row>
    <row r="163" spans="2:51" ht="14.1" hidden="1" customHeight="1">
      <c r="B163" s="230"/>
      <c r="C163" s="84"/>
      <c r="D163" s="232"/>
      <c r="E163" s="42"/>
      <c r="F163" s="7"/>
      <c r="G163" s="8"/>
      <c r="H163" s="8"/>
      <c r="I163" s="8"/>
      <c r="J163" s="8"/>
      <c r="K163" s="8"/>
      <c r="L163" s="42"/>
      <c r="M163" s="35" t="str">
        <f t="shared" si="367"/>
        <v/>
      </c>
      <c r="N163" s="11"/>
      <c r="O163" s="11"/>
      <c r="P163" s="35" t="str">
        <f t="shared" si="368"/>
        <v/>
      </c>
      <c r="Q163" s="9"/>
      <c r="R163" s="9"/>
      <c r="S163" s="35" t="str">
        <f t="shared" si="369"/>
        <v/>
      </c>
      <c r="T163" s="9"/>
      <c r="U163" s="9"/>
      <c r="V163" s="35" t="str">
        <f t="shared" si="370"/>
        <v/>
      </c>
      <c r="W163" s="9"/>
      <c r="X163" s="9"/>
      <c r="Y163" s="35" t="str">
        <f t="shared" si="371"/>
        <v/>
      </c>
      <c r="Z163" s="9"/>
      <c r="AA163" s="9"/>
      <c r="AB163" s="35" t="str">
        <f t="shared" si="372"/>
        <v/>
      </c>
      <c r="AC163" s="9"/>
      <c r="AD163" s="9"/>
      <c r="AE163" s="35" t="str">
        <f t="shared" si="373"/>
        <v/>
      </c>
      <c r="AF163" s="10"/>
      <c r="AG163" s="10"/>
      <c r="AH163" s="35" t="str">
        <f t="shared" si="374"/>
        <v/>
      </c>
      <c r="AI163" s="10"/>
      <c r="AJ163" s="10"/>
      <c r="AK163" s="35" t="str">
        <f t="shared" si="375"/>
        <v/>
      </c>
      <c r="AL163" s="10"/>
      <c r="AM163" s="10"/>
      <c r="AN163" s="35" t="str">
        <f t="shared" si="376"/>
        <v/>
      </c>
      <c r="AO163" s="10"/>
      <c r="AP163" s="10"/>
      <c r="AQ163" s="35" t="str">
        <f t="shared" si="377"/>
        <v/>
      </c>
      <c r="AR163" s="10"/>
      <c r="AS163" s="10"/>
      <c r="AT163" s="35" t="str">
        <f t="shared" si="378"/>
        <v/>
      </c>
      <c r="AU163" s="10"/>
      <c r="AV163" s="10"/>
      <c r="AW163" s="18">
        <f t="shared" si="379"/>
        <v>0</v>
      </c>
      <c r="AX163" s="18">
        <f t="shared" si="380"/>
        <v>0</v>
      </c>
      <c r="AY163" s="19">
        <f t="shared" si="381"/>
        <v>0</v>
      </c>
    </row>
    <row r="164" spans="2:51" ht="14.1" hidden="1" customHeight="1">
      <c r="B164" s="230"/>
      <c r="C164" s="84"/>
      <c r="D164" s="232"/>
      <c r="E164" s="42"/>
      <c r="F164" s="7"/>
      <c r="G164" s="8"/>
      <c r="H164" s="8"/>
      <c r="I164" s="8"/>
      <c r="J164" s="8"/>
      <c r="K164" s="8"/>
      <c r="L164" s="42"/>
      <c r="M164" s="35" t="str">
        <f t="shared" si="367"/>
        <v/>
      </c>
      <c r="N164" s="11"/>
      <c r="O164" s="11"/>
      <c r="P164" s="35" t="str">
        <f t="shared" si="368"/>
        <v/>
      </c>
      <c r="Q164" s="9"/>
      <c r="R164" s="9"/>
      <c r="S164" s="35" t="str">
        <f t="shared" si="369"/>
        <v/>
      </c>
      <c r="T164" s="9"/>
      <c r="U164" s="9"/>
      <c r="V164" s="35" t="str">
        <f t="shared" si="370"/>
        <v/>
      </c>
      <c r="W164" s="9"/>
      <c r="X164" s="9"/>
      <c r="Y164" s="35" t="str">
        <f t="shared" si="371"/>
        <v/>
      </c>
      <c r="Z164" s="9"/>
      <c r="AA164" s="9"/>
      <c r="AB164" s="35" t="str">
        <f t="shared" si="372"/>
        <v/>
      </c>
      <c r="AC164" s="9"/>
      <c r="AD164" s="9"/>
      <c r="AE164" s="35" t="str">
        <f t="shared" si="373"/>
        <v/>
      </c>
      <c r="AF164" s="10"/>
      <c r="AG164" s="10"/>
      <c r="AH164" s="35" t="str">
        <f t="shared" si="374"/>
        <v/>
      </c>
      <c r="AI164" s="10"/>
      <c r="AJ164" s="10"/>
      <c r="AK164" s="35" t="str">
        <f t="shared" si="375"/>
        <v/>
      </c>
      <c r="AL164" s="10"/>
      <c r="AM164" s="10"/>
      <c r="AN164" s="35" t="str">
        <f t="shared" si="376"/>
        <v/>
      </c>
      <c r="AO164" s="10"/>
      <c r="AP164" s="10"/>
      <c r="AQ164" s="35" t="str">
        <f t="shared" si="377"/>
        <v/>
      </c>
      <c r="AR164" s="10"/>
      <c r="AS164" s="10"/>
      <c r="AT164" s="35" t="str">
        <f t="shared" si="378"/>
        <v/>
      </c>
      <c r="AU164" s="10"/>
      <c r="AV164" s="10"/>
      <c r="AW164" s="18">
        <f t="shared" si="379"/>
        <v>0</v>
      </c>
      <c r="AX164" s="18">
        <f t="shared" si="380"/>
        <v>0</v>
      </c>
      <c r="AY164" s="19">
        <f t="shared" si="381"/>
        <v>0</v>
      </c>
    </row>
    <row r="165" spans="2:51" ht="14.1" hidden="1" customHeight="1">
      <c r="B165" s="230"/>
      <c r="C165" s="84"/>
      <c r="D165" s="232"/>
      <c r="E165" s="42"/>
      <c r="F165" s="7"/>
      <c r="G165" s="8"/>
      <c r="H165" s="8"/>
      <c r="I165" s="8"/>
      <c r="J165" s="8"/>
      <c r="K165" s="8"/>
      <c r="L165" s="42"/>
      <c r="M165" s="35" t="str">
        <f t="shared" si="367"/>
        <v/>
      </c>
      <c r="N165" s="11"/>
      <c r="O165" s="11"/>
      <c r="P165" s="35" t="str">
        <f t="shared" si="368"/>
        <v/>
      </c>
      <c r="Q165" s="9"/>
      <c r="R165" s="9"/>
      <c r="S165" s="35" t="str">
        <f t="shared" si="369"/>
        <v/>
      </c>
      <c r="T165" s="9"/>
      <c r="U165" s="9"/>
      <c r="V165" s="35" t="str">
        <f t="shared" si="370"/>
        <v/>
      </c>
      <c r="W165" s="9"/>
      <c r="X165" s="9"/>
      <c r="Y165" s="35" t="str">
        <f t="shared" si="371"/>
        <v/>
      </c>
      <c r="Z165" s="9"/>
      <c r="AA165" s="9"/>
      <c r="AB165" s="35" t="str">
        <f t="shared" si="372"/>
        <v/>
      </c>
      <c r="AC165" s="9"/>
      <c r="AD165" s="9"/>
      <c r="AE165" s="35" t="str">
        <f t="shared" si="373"/>
        <v/>
      </c>
      <c r="AF165" s="10"/>
      <c r="AG165" s="10"/>
      <c r="AH165" s="35" t="str">
        <f t="shared" si="374"/>
        <v/>
      </c>
      <c r="AI165" s="10"/>
      <c r="AJ165" s="10"/>
      <c r="AK165" s="35" t="str">
        <f t="shared" si="375"/>
        <v/>
      </c>
      <c r="AL165" s="10"/>
      <c r="AM165" s="10"/>
      <c r="AN165" s="35" t="str">
        <f t="shared" si="376"/>
        <v/>
      </c>
      <c r="AO165" s="10"/>
      <c r="AP165" s="10"/>
      <c r="AQ165" s="35" t="str">
        <f t="shared" si="377"/>
        <v/>
      </c>
      <c r="AR165" s="10"/>
      <c r="AS165" s="10"/>
      <c r="AT165" s="35" t="str">
        <f t="shared" si="378"/>
        <v/>
      </c>
      <c r="AU165" s="10"/>
      <c r="AV165" s="10"/>
      <c r="AW165" s="18">
        <f t="shared" si="379"/>
        <v>0</v>
      </c>
      <c r="AX165" s="18">
        <f t="shared" si="380"/>
        <v>0</v>
      </c>
      <c r="AY165" s="19">
        <f t="shared" si="381"/>
        <v>0</v>
      </c>
    </row>
    <row r="166" spans="2:51" ht="14.1" hidden="1" customHeight="1">
      <c r="B166" s="230"/>
      <c r="C166" s="84"/>
      <c r="D166" s="232"/>
      <c r="E166" s="42"/>
      <c r="F166" s="7"/>
      <c r="G166" s="8"/>
      <c r="H166" s="8"/>
      <c r="I166" s="8"/>
      <c r="J166" s="8"/>
      <c r="K166" s="8"/>
      <c r="L166" s="42"/>
      <c r="M166" s="35" t="str">
        <f t="shared" si="367"/>
        <v/>
      </c>
      <c r="N166" s="11"/>
      <c r="O166" s="11"/>
      <c r="P166" s="35" t="str">
        <f t="shared" si="368"/>
        <v/>
      </c>
      <c r="Q166" s="9"/>
      <c r="R166" s="9"/>
      <c r="S166" s="35" t="str">
        <f t="shared" si="369"/>
        <v/>
      </c>
      <c r="T166" s="9"/>
      <c r="U166" s="9"/>
      <c r="V166" s="35" t="str">
        <f t="shared" si="370"/>
        <v/>
      </c>
      <c r="W166" s="9"/>
      <c r="X166" s="9"/>
      <c r="Y166" s="35" t="str">
        <f t="shared" si="371"/>
        <v/>
      </c>
      <c r="Z166" s="9"/>
      <c r="AA166" s="9"/>
      <c r="AB166" s="35" t="str">
        <f t="shared" si="372"/>
        <v/>
      </c>
      <c r="AC166" s="9"/>
      <c r="AD166" s="9"/>
      <c r="AE166" s="35" t="str">
        <f t="shared" si="373"/>
        <v/>
      </c>
      <c r="AF166" s="10"/>
      <c r="AG166" s="10"/>
      <c r="AH166" s="35" t="str">
        <f t="shared" si="374"/>
        <v/>
      </c>
      <c r="AI166" s="10"/>
      <c r="AJ166" s="10"/>
      <c r="AK166" s="35" t="str">
        <f t="shared" si="375"/>
        <v/>
      </c>
      <c r="AL166" s="10"/>
      <c r="AM166" s="10"/>
      <c r="AN166" s="35" t="str">
        <f t="shared" si="376"/>
        <v/>
      </c>
      <c r="AO166" s="10"/>
      <c r="AP166" s="10"/>
      <c r="AQ166" s="35" t="str">
        <f t="shared" si="377"/>
        <v/>
      </c>
      <c r="AR166" s="10"/>
      <c r="AS166" s="10"/>
      <c r="AT166" s="35" t="str">
        <f t="shared" si="378"/>
        <v/>
      </c>
      <c r="AU166" s="10"/>
      <c r="AV166" s="10"/>
      <c r="AW166" s="18">
        <f t="shared" si="379"/>
        <v>0</v>
      </c>
      <c r="AX166" s="18">
        <f t="shared" si="380"/>
        <v>0</v>
      </c>
      <c r="AY166" s="19">
        <f t="shared" si="381"/>
        <v>0</v>
      </c>
    </row>
    <row r="167" spans="2:51" ht="14.1" hidden="1" customHeight="1">
      <c r="B167" s="230"/>
      <c r="C167" s="84"/>
      <c r="D167" s="232"/>
      <c r="E167" s="42"/>
      <c r="F167" s="7"/>
      <c r="G167" s="8"/>
      <c r="H167" s="8"/>
      <c r="I167" s="8"/>
      <c r="J167" s="8"/>
      <c r="K167" s="8"/>
      <c r="L167" s="42"/>
      <c r="M167" s="35" t="str">
        <f t="shared" si="367"/>
        <v/>
      </c>
      <c r="N167" s="11"/>
      <c r="O167" s="11"/>
      <c r="P167" s="35" t="str">
        <f t="shared" si="368"/>
        <v/>
      </c>
      <c r="Q167" s="9"/>
      <c r="R167" s="9"/>
      <c r="S167" s="35" t="str">
        <f t="shared" si="369"/>
        <v/>
      </c>
      <c r="T167" s="9"/>
      <c r="U167" s="9"/>
      <c r="V167" s="35" t="str">
        <f t="shared" si="370"/>
        <v/>
      </c>
      <c r="W167" s="9"/>
      <c r="X167" s="9"/>
      <c r="Y167" s="35" t="str">
        <f t="shared" si="371"/>
        <v/>
      </c>
      <c r="Z167" s="9"/>
      <c r="AA167" s="9"/>
      <c r="AB167" s="35" t="str">
        <f t="shared" si="372"/>
        <v/>
      </c>
      <c r="AC167" s="9"/>
      <c r="AD167" s="9"/>
      <c r="AE167" s="35" t="str">
        <f t="shared" si="373"/>
        <v/>
      </c>
      <c r="AF167" s="10"/>
      <c r="AG167" s="10"/>
      <c r="AH167" s="35" t="str">
        <f t="shared" si="374"/>
        <v/>
      </c>
      <c r="AI167" s="10"/>
      <c r="AJ167" s="10"/>
      <c r="AK167" s="35" t="str">
        <f t="shared" si="375"/>
        <v/>
      </c>
      <c r="AL167" s="10"/>
      <c r="AM167" s="10"/>
      <c r="AN167" s="35" t="str">
        <f t="shared" si="376"/>
        <v/>
      </c>
      <c r="AO167" s="10"/>
      <c r="AP167" s="10"/>
      <c r="AQ167" s="35" t="str">
        <f t="shared" si="377"/>
        <v/>
      </c>
      <c r="AR167" s="10"/>
      <c r="AS167" s="10"/>
      <c r="AT167" s="35" t="str">
        <f t="shared" si="378"/>
        <v/>
      </c>
      <c r="AU167" s="10"/>
      <c r="AV167" s="10"/>
      <c r="AW167" s="18">
        <f t="shared" si="379"/>
        <v>0</v>
      </c>
      <c r="AX167" s="18">
        <f t="shared" si="380"/>
        <v>0</v>
      </c>
      <c r="AY167" s="19">
        <f t="shared" si="381"/>
        <v>0</v>
      </c>
    </row>
    <row r="168" spans="2:51" ht="14.1" hidden="1" customHeight="1">
      <c r="B168" s="230"/>
      <c r="C168" s="84"/>
      <c r="D168" s="232"/>
      <c r="E168" s="42"/>
      <c r="F168" s="7"/>
      <c r="G168" s="8"/>
      <c r="H168" s="8"/>
      <c r="I168" s="8"/>
      <c r="J168" s="8"/>
      <c r="K168" s="8"/>
      <c r="L168" s="42"/>
      <c r="M168" s="35" t="str">
        <f t="shared" ref="M168:M170" si="382">IF(SUM(N168:O168)=0,"",SUM(N168:O168))</f>
        <v/>
      </c>
      <c r="N168" s="11"/>
      <c r="O168" s="11"/>
      <c r="P168" s="35" t="str">
        <f t="shared" ref="P168:P170" si="383">IF(SUM(Q168:R168)=0,"",SUM(Q168:R168))</f>
        <v/>
      </c>
      <c r="Q168" s="9"/>
      <c r="R168" s="9"/>
      <c r="S168" s="35" t="str">
        <f t="shared" ref="S168:S170" si="384">IF(SUM(T168:U168)=0,"",SUM(T168:U168))</f>
        <v/>
      </c>
      <c r="T168" s="9"/>
      <c r="U168" s="9"/>
      <c r="V168" s="35" t="str">
        <f t="shared" ref="V168:V170" si="385">IF(SUM(W168:X168)=0,"",SUM(W168:X168))</f>
        <v/>
      </c>
      <c r="W168" s="9"/>
      <c r="X168" s="9"/>
      <c r="Y168" s="35" t="str">
        <f t="shared" ref="Y168:Y170" si="386">IF(SUM(Z168:AA168)=0,"",SUM(Z168:AA168))</f>
        <v/>
      </c>
      <c r="Z168" s="9"/>
      <c r="AA168" s="9"/>
      <c r="AB168" s="35" t="str">
        <f t="shared" ref="AB168:AB170" si="387">IF(SUM(AC168:AD168)=0,"",SUM(AC168:AD168))</f>
        <v/>
      </c>
      <c r="AC168" s="9"/>
      <c r="AD168" s="9"/>
      <c r="AE168" s="35" t="str">
        <f t="shared" ref="AE168:AE170" si="388">IF(SUM(AF168:AG168)=0,"",SUM(AF168:AG168))</f>
        <v/>
      </c>
      <c r="AF168" s="10"/>
      <c r="AG168" s="10"/>
      <c r="AH168" s="35" t="str">
        <f t="shared" ref="AH168:AH170" si="389">IF(SUM(AI168:AJ168)=0,"",SUM(AI168:AJ168))</f>
        <v/>
      </c>
      <c r="AI168" s="10"/>
      <c r="AJ168" s="10"/>
      <c r="AK168" s="35" t="str">
        <f t="shared" ref="AK168:AK170" si="390">IF(SUM(AL168:AM168)=0,"",SUM(AL168:AM168))</f>
        <v/>
      </c>
      <c r="AL168" s="10"/>
      <c r="AM168" s="10"/>
      <c r="AN168" s="35" t="str">
        <f t="shared" ref="AN168:AN170" si="391">IF(SUM(AO168:AP168)=0,"",SUM(AO168:AP168))</f>
        <v/>
      </c>
      <c r="AO168" s="10"/>
      <c r="AP168" s="10"/>
      <c r="AQ168" s="35" t="str">
        <f t="shared" ref="AQ168:AQ170" si="392">IF(SUM(AR168:AS168)=0,"",SUM(AR168:AS168))</f>
        <v/>
      </c>
      <c r="AR168" s="10"/>
      <c r="AS168" s="10"/>
      <c r="AT168" s="35" t="str">
        <f t="shared" ref="AT168:AT170" si="393">IF(SUM(AU168:AV168)=0,"",SUM(AU168:AV168))</f>
        <v/>
      </c>
      <c r="AU168" s="10"/>
      <c r="AV168" s="10"/>
      <c r="AW168" s="18">
        <f t="shared" ref="AW168:AW170" si="394">SUM(M168,P168,S168,V168,Y168,AB168,AE168,AH168,AK168,AN168,AQ168,AT168)</f>
        <v>0</v>
      </c>
      <c r="AX168" s="18">
        <f t="shared" ref="AX168:AX170" si="395">SUM(N168,Q168,T168,W168,Z168,AC168,AF168,AI168,AL168,AO168,AR168,AU168)</f>
        <v>0</v>
      </c>
      <c r="AY168" s="19">
        <f t="shared" ref="AY168:AY170" si="396">SUM(O168,R168,U168,X168,AA168,AD168,AG168,AJ168,AM168,AP168,AS168,AV168)</f>
        <v>0</v>
      </c>
    </row>
    <row r="169" spans="2:51" ht="14.1" hidden="1" customHeight="1">
      <c r="B169" s="230"/>
      <c r="C169" s="84"/>
      <c r="D169" s="232"/>
      <c r="E169" s="42"/>
      <c r="F169" s="7"/>
      <c r="G169" s="8"/>
      <c r="H169" s="8"/>
      <c r="I169" s="8"/>
      <c r="J169" s="8"/>
      <c r="K169" s="8"/>
      <c r="L169" s="42"/>
      <c r="M169" s="35" t="str">
        <f t="shared" si="382"/>
        <v/>
      </c>
      <c r="N169" s="11"/>
      <c r="O169" s="11"/>
      <c r="P169" s="35" t="str">
        <f t="shared" si="383"/>
        <v/>
      </c>
      <c r="Q169" s="9"/>
      <c r="R169" s="9"/>
      <c r="S169" s="35" t="str">
        <f t="shared" si="384"/>
        <v/>
      </c>
      <c r="T169" s="9"/>
      <c r="U169" s="9"/>
      <c r="V169" s="35" t="str">
        <f t="shared" si="385"/>
        <v/>
      </c>
      <c r="W169" s="9"/>
      <c r="X169" s="9"/>
      <c r="Y169" s="35" t="str">
        <f t="shared" si="386"/>
        <v/>
      </c>
      <c r="Z169" s="9"/>
      <c r="AA169" s="9"/>
      <c r="AB169" s="35" t="str">
        <f t="shared" si="387"/>
        <v/>
      </c>
      <c r="AC169" s="9"/>
      <c r="AD169" s="9"/>
      <c r="AE169" s="35" t="str">
        <f t="shared" si="388"/>
        <v/>
      </c>
      <c r="AF169" s="10"/>
      <c r="AG169" s="10"/>
      <c r="AH169" s="35" t="str">
        <f t="shared" si="389"/>
        <v/>
      </c>
      <c r="AI169" s="10"/>
      <c r="AJ169" s="10"/>
      <c r="AK169" s="35" t="str">
        <f t="shared" si="390"/>
        <v/>
      </c>
      <c r="AL169" s="10"/>
      <c r="AM169" s="10"/>
      <c r="AN169" s="35" t="str">
        <f t="shared" si="391"/>
        <v/>
      </c>
      <c r="AO169" s="10"/>
      <c r="AP169" s="10"/>
      <c r="AQ169" s="35" t="str">
        <f t="shared" si="392"/>
        <v/>
      </c>
      <c r="AR169" s="10"/>
      <c r="AS169" s="10"/>
      <c r="AT169" s="35" t="str">
        <f t="shared" si="393"/>
        <v/>
      </c>
      <c r="AU169" s="10"/>
      <c r="AV169" s="10"/>
      <c r="AW169" s="18">
        <f t="shared" si="394"/>
        <v>0</v>
      </c>
      <c r="AX169" s="18">
        <f t="shared" si="395"/>
        <v>0</v>
      </c>
      <c r="AY169" s="19">
        <f t="shared" si="396"/>
        <v>0</v>
      </c>
    </row>
    <row r="170" spans="2:51" ht="14.1" hidden="1" customHeight="1">
      <c r="B170" s="230"/>
      <c r="C170" s="84"/>
      <c r="D170" s="232"/>
      <c r="E170" s="42"/>
      <c r="F170" s="7"/>
      <c r="G170" s="8"/>
      <c r="H170" s="8"/>
      <c r="I170" s="8"/>
      <c r="J170" s="8"/>
      <c r="K170" s="8"/>
      <c r="L170" s="42"/>
      <c r="M170" s="35" t="str">
        <f t="shared" si="382"/>
        <v/>
      </c>
      <c r="N170" s="11"/>
      <c r="O170" s="11"/>
      <c r="P170" s="35" t="str">
        <f t="shared" si="383"/>
        <v/>
      </c>
      <c r="Q170" s="9"/>
      <c r="R170" s="9"/>
      <c r="S170" s="35" t="str">
        <f t="shared" si="384"/>
        <v/>
      </c>
      <c r="T170" s="9"/>
      <c r="U170" s="9"/>
      <c r="V170" s="35" t="str">
        <f t="shared" si="385"/>
        <v/>
      </c>
      <c r="W170" s="9"/>
      <c r="X170" s="9"/>
      <c r="Y170" s="35" t="str">
        <f t="shared" si="386"/>
        <v/>
      </c>
      <c r="Z170" s="9"/>
      <c r="AA170" s="9"/>
      <c r="AB170" s="35" t="str">
        <f t="shared" si="387"/>
        <v/>
      </c>
      <c r="AC170" s="9"/>
      <c r="AD170" s="9"/>
      <c r="AE170" s="35" t="str">
        <f t="shared" si="388"/>
        <v/>
      </c>
      <c r="AF170" s="10"/>
      <c r="AG170" s="10"/>
      <c r="AH170" s="35" t="str">
        <f t="shared" si="389"/>
        <v/>
      </c>
      <c r="AI170" s="10"/>
      <c r="AJ170" s="10"/>
      <c r="AK170" s="35" t="str">
        <f t="shared" si="390"/>
        <v/>
      </c>
      <c r="AL170" s="10"/>
      <c r="AM170" s="10"/>
      <c r="AN170" s="35" t="str">
        <f t="shared" si="391"/>
        <v/>
      </c>
      <c r="AO170" s="10"/>
      <c r="AP170" s="10"/>
      <c r="AQ170" s="35" t="str">
        <f t="shared" si="392"/>
        <v/>
      </c>
      <c r="AR170" s="10"/>
      <c r="AS170" s="10"/>
      <c r="AT170" s="35" t="str">
        <f t="shared" si="393"/>
        <v/>
      </c>
      <c r="AU170" s="10"/>
      <c r="AV170" s="10"/>
      <c r="AW170" s="18">
        <f t="shared" si="394"/>
        <v>0</v>
      </c>
      <c r="AX170" s="18">
        <f t="shared" si="395"/>
        <v>0</v>
      </c>
      <c r="AY170" s="19">
        <f t="shared" si="396"/>
        <v>0</v>
      </c>
    </row>
    <row r="171" spans="2:51" ht="14.1" hidden="1" customHeight="1">
      <c r="B171" s="230"/>
      <c r="C171" s="84"/>
      <c r="D171" s="232"/>
      <c r="E171" s="42"/>
      <c r="F171" s="7"/>
      <c r="G171" s="8"/>
      <c r="H171" s="8"/>
      <c r="I171" s="8"/>
      <c r="J171" s="8"/>
      <c r="K171" s="8"/>
      <c r="L171" s="42"/>
      <c r="M171" s="35" t="str">
        <f t="shared" si="367"/>
        <v/>
      </c>
      <c r="N171" s="11"/>
      <c r="O171" s="11"/>
      <c r="P171" s="35" t="str">
        <f t="shared" si="368"/>
        <v/>
      </c>
      <c r="Q171" s="9"/>
      <c r="R171" s="9"/>
      <c r="S171" s="35" t="str">
        <f t="shared" si="369"/>
        <v/>
      </c>
      <c r="T171" s="9"/>
      <c r="U171" s="9"/>
      <c r="V171" s="35" t="str">
        <f t="shared" si="370"/>
        <v/>
      </c>
      <c r="W171" s="9"/>
      <c r="X171" s="9"/>
      <c r="Y171" s="35" t="str">
        <f t="shared" si="371"/>
        <v/>
      </c>
      <c r="Z171" s="9"/>
      <c r="AA171" s="9"/>
      <c r="AB171" s="35" t="str">
        <f t="shared" si="372"/>
        <v/>
      </c>
      <c r="AC171" s="9"/>
      <c r="AD171" s="9"/>
      <c r="AE171" s="35" t="str">
        <f t="shared" si="373"/>
        <v/>
      </c>
      <c r="AF171" s="10"/>
      <c r="AG171" s="10"/>
      <c r="AH171" s="35" t="str">
        <f t="shared" si="374"/>
        <v/>
      </c>
      <c r="AI171" s="10"/>
      <c r="AJ171" s="10"/>
      <c r="AK171" s="35" t="str">
        <f t="shared" si="375"/>
        <v/>
      </c>
      <c r="AL171" s="10"/>
      <c r="AM171" s="10"/>
      <c r="AN171" s="35" t="str">
        <f t="shared" si="376"/>
        <v/>
      </c>
      <c r="AO171" s="10"/>
      <c r="AP171" s="10"/>
      <c r="AQ171" s="35" t="str">
        <f t="shared" si="377"/>
        <v/>
      </c>
      <c r="AR171" s="10"/>
      <c r="AS171" s="10"/>
      <c r="AT171" s="35" t="str">
        <f t="shared" si="378"/>
        <v/>
      </c>
      <c r="AU171" s="10"/>
      <c r="AV171" s="10"/>
      <c r="AW171" s="18">
        <f t="shared" si="379"/>
        <v>0</v>
      </c>
      <c r="AX171" s="18">
        <f t="shared" si="380"/>
        <v>0</v>
      </c>
      <c r="AY171" s="19">
        <f t="shared" si="381"/>
        <v>0</v>
      </c>
    </row>
    <row r="172" spans="2:51" ht="14.1" hidden="1" customHeight="1">
      <c r="B172" s="230"/>
      <c r="C172" s="84"/>
      <c r="D172" s="232"/>
      <c r="E172" s="42"/>
      <c r="F172" s="7"/>
      <c r="G172" s="8"/>
      <c r="H172" s="8"/>
      <c r="I172" s="8"/>
      <c r="J172" s="8"/>
      <c r="K172" s="8"/>
      <c r="L172" s="42"/>
      <c r="M172" s="35" t="str">
        <f t="shared" si="367"/>
        <v/>
      </c>
      <c r="N172" s="11"/>
      <c r="O172" s="11"/>
      <c r="P172" s="35" t="str">
        <f t="shared" si="368"/>
        <v/>
      </c>
      <c r="Q172" s="9"/>
      <c r="R172" s="9"/>
      <c r="S172" s="35" t="str">
        <f t="shared" si="369"/>
        <v/>
      </c>
      <c r="T172" s="9"/>
      <c r="U172" s="9"/>
      <c r="V172" s="35" t="str">
        <f t="shared" si="370"/>
        <v/>
      </c>
      <c r="W172" s="9"/>
      <c r="X172" s="9"/>
      <c r="Y172" s="35" t="str">
        <f t="shared" si="371"/>
        <v/>
      </c>
      <c r="Z172" s="9"/>
      <c r="AA172" s="9"/>
      <c r="AB172" s="35" t="str">
        <f t="shared" si="372"/>
        <v/>
      </c>
      <c r="AC172" s="9"/>
      <c r="AD172" s="9"/>
      <c r="AE172" s="35" t="str">
        <f t="shared" si="373"/>
        <v/>
      </c>
      <c r="AF172" s="10"/>
      <c r="AG172" s="10"/>
      <c r="AH172" s="35" t="str">
        <f t="shared" si="374"/>
        <v/>
      </c>
      <c r="AI172" s="10"/>
      <c r="AJ172" s="10"/>
      <c r="AK172" s="35" t="str">
        <f t="shared" si="375"/>
        <v/>
      </c>
      <c r="AL172" s="10"/>
      <c r="AM172" s="10"/>
      <c r="AN172" s="35" t="str">
        <f t="shared" si="376"/>
        <v/>
      </c>
      <c r="AO172" s="10"/>
      <c r="AP172" s="10"/>
      <c r="AQ172" s="35" t="str">
        <f t="shared" si="377"/>
        <v/>
      </c>
      <c r="AR172" s="10"/>
      <c r="AS172" s="10"/>
      <c r="AT172" s="35" t="str">
        <f t="shared" si="378"/>
        <v/>
      </c>
      <c r="AU172" s="10"/>
      <c r="AV172" s="10"/>
      <c r="AW172" s="18">
        <f t="shared" si="379"/>
        <v>0</v>
      </c>
      <c r="AX172" s="18">
        <f t="shared" si="380"/>
        <v>0</v>
      </c>
      <c r="AY172" s="19">
        <f t="shared" si="381"/>
        <v>0</v>
      </c>
    </row>
    <row r="173" spans="2:51" ht="14.1" hidden="1" customHeight="1">
      <c r="B173" s="230"/>
      <c r="C173" s="84"/>
      <c r="D173" s="232"/>
      <c r="E173" s="42"/>
      <c r="F173" s="7"/>
      <c r="G173" s="8"/>
      <c r="H173" s="8"/>
      <c r="I173" s="8"/>
      <c r="J173" s="8"/>
      <c r="K173" s="8"/>
      <c r="L173" s="42"/>
      <c r="M173" s="35" t="str">
        <f t="shared" si="352"/>
        <v/>
      </c>
      <c r="N173" s="11"/>
      <c r="O173" s="11"/>
      <c r="P173" s="35" t="str">
        <f t="shared" si="353"/>
        <v/>
      </c>
      <c r="Q173" s="9"/>
      <c r="R173" s="9"/>
      <c r="S173" s="35" t="str">
        <f t="shared" si="354"/>
        <v/>
      </c>
      <c r="T173" s="9"/>
      <c r="U173" s="9"/>
      <c r="V173" s="35" t="str">
        <f t="shared" si="355"/>
        <v/>
      </c>
      <c r="W173" s="9"/>
      <c r="X173" s="9"/>
      <c r="Y173" s="35" t="str">
        <f t="shared" si="356"/>
        <v/>
      </c>
      <c r="Z173" s="9"/>
      <c r="AA173" s="9"/>
      <c r="AB173" s="35" t="str">
        <f t="shared" si="357"/>
        <v/>
      </c>
      <c r="AC173" s="9"/>
      <c r="AD173" s="9"/>
      <c r="AE173" s="35" t="str">
        <f t="shared" si="358"/>
        <v/>
      </c>
      <c r="AF173" s="10"/>
      <c r="AG173" s="10"/>
      <c r="AH173" s="35" t="str">
        <f t="shared" si="359"/>
        <v/>
      </c>
      <c r="AI173" s="10"/>
      <c r="AJ173" s="10"/>
      <c r="AK173" s="35" t="str">
        <f t="shared" si="360"/>
        <v/>
      </c>
      <c r="AL173" s="10"/>
      <c r="AM173" s="10"/>
      <c r="AN173" s="35" t="str">
        <f t="shared" si="361"/>
        <v/>
      </c>
      <c r="AO173" s="10"/>
      <c r="AP173" s="10"/>
      <c r="AQ173" s="35" t="str">
        <f t="shared" si="362"/>
        <v/>
      </c>
      <c r="AR173" s="10"/>
      <c r="AS173" s="10"/>
      <c r="AT173" s="35" t="str">
        <f t="shared" si="363"/>
        <v/>
      </c>
      <c r="AU173" s="10"/>
      <c r="AV173" s="10"/>
      <c r="AW173" s="18">
        <f t="shared" si="364"/>
        <v>0</v>
      </c>
      <c r="AX173" s="18">
        <f t="shared" si="365"/>
        <v>0</v>
      </c>
      <c r="AY173" s="19">
        <f t="shared" si="366"/>
        <v>0</v>
      </c>
    </row>
    <row r="174" spans="2:51" ht="14.1" hidden="1" customHeight="1">
      <c r="B174" s="230"/>
      <c r="C174" s="84"/>
      <c r="D174" s="232"/>
      <c r="E174" s="42"/>
      <c r="F174" s="7"/>
      <c r="G174" s="8"/>
      <c r="H174" s="8"/>
      <c r="I174" s="8"/>
      <c r="J174" s="8"/>
      <c r="K174" s="8"/>
      <c r="L174" s="42"/>
      <c r="M174" s="35" t="str">
        <f t="shared" si="352"/>
        <v/>
      </c>
      <c r="N174" s="11"/>
      <c r="O174" s="11"/>
      <c r="P174" s="35" t="str">
        <f t="shared" si="353"/>
        <v/>
      </c>
      <c r="Q174" s="9"/>
      <c r="R174" s="9"/>
      <c r="S174" s="35" t="str">
        <f t="shared" si="354"/>
        <v/>
      </c>
      <c r="T174" s="9"/>
      <c r="U174" s="9"/>
      <c r="V174" s="35" t="str">
        <f t="shared" si="355"/>
        <v/>
      </c>
      <c r="W174" s="9"/>
      <c r="X174" s="9"/>
      <c r="Y174" s="35" t="str">
        <f t="shared" si="356"/>
        <v/>
      </c>
      <c r="Z174" s="9"/>
      <c r="AA174" s="9"/>
      <c r="AB174" s="35" t="str">
        <f t="shared" si="357"/>
        <v/>
      </c>
      <c r="AC174" s="9"/>
      <c r="AD174" s="9"/>
      <c r="AE174" s="35" t="str">
        <f t="shared" si="358"/>
        <v/>
      </c>
      <c r="AF174" s="10"/>
      <c r="AG174" s="10"/>
      <c r="AH174" s="35" t="str">
        <f t="shared" si="359"/>
        <v/>
      </c>
      <c r="AI174" s="10"/>
      <c r="AJ174" s="10"/>
      <c r="AK174" s="35" t="str">
        <f t="shared" si="360"/>
        <v/>
      </c>
      <c r="AL174" s="10"/>
      <c r="AM174" s="10"/>
      <c r="AN174" s="35" t="str">
        <f t="shared" si="361"/>
        <v/>
      </c>
      <c r="AO174" s="10"/>
      <c r="AP174" s="10"/>
      <c r="AQ174" s="35" t="str">
        <f t="shared" si="362"/>
        <v/>
      </c>
      <c r="AR174" s="10"/>
      <c r="AS174" s="10"/>
      <c r="AT174" s="35" t="str">
        <f t="shared" si="363"/>
        <v/>
      </c>
      <c r="AU174" s="10"/>
      <c r="AV174" s="10"/>
      <c r="AW174" s="18">
        <f t="shared" si="364"/>
        <v>0</v>
      </c>
      <c r="AX174" s="18">
        <f t="shared" si="365"/>
        <v>0</v>
      </c>
      <c r="AY174" s="19">
        <f t="shared" si="366"/>
        <v>0</v>
      </c>
    </row>
    <row r="175" spans="2:51" ht="14.1" hidden="1" customHeight="1">
      <c r="B175" s="230"/>
      <c r="C175" s="171"/>
      <c r="D175" s="234"/>
      <c r="E175" s="172" t="s">
        <v>9</v>
      </c>
      <c r="F175" s="173"/>
      <c r="G175" s="173"/>
      <c r="H175" s="173"/>
      <c r="I175" s="173"/>
      <c r="J175" s="173"/>
      <c r="K175" s="173"/>
      <c r="L175" s="174"/>
      <c r="M175" s="33">
        <f t="shared" ref="M175:AV175" si="397">SUM(M135:M174)</f>
        <v>0</v>
      </c>
      <c r="N175" s="33">
        <f t="shared" si="397"/>
        <v>0</v>
      </c>
      <c r="O175" s="33">
        <f t="shared" si="397"/>
        <v>0</v>
      </c>
      <c r="P175" s="33">
        <f t="shared" si="397"/>
        <v>0</v>
      </c>
      <c r="Q175" s="33">
        <f t="shared" si="397"/>
        <v>0</v>
      </c>
      <c r="R175" s="33">
        <f t="shared" si="397"/>
        <v>0</v>
      </c>
      <c r="S175" s="33">
        <f t="shared" si="397"/>
        <v>0</v>
      </c>
      <c r="T175" s="33">
        <f t="shared" si="397"/>
        <v>0</v>
      </c>
      <c r="U175" s="33">
        <f t="shared" si="397"/>
        <v>0</v>
      </c>
      <c r="V175" s="33">
        <f t="shared" si="397"/>
        <v>0</v>
      </c>
      <c r="W175" s="33">
        <f t="shared" si="397"/>
        <v>0</v>
      </c>
      <c r="X175" s="33">
        <f t="shared" si="397"/>
        <v>0</v>
      </c>
      <c r="Y175" s="33">
        <f t="shared" si="397"/>
        <v>0</v>
      </c>
      <c r="Z175" s="33">
        <f t="shared" si="397"/>
        <v>0</v>
      </c>
      <c r="AA175" s="33">
        <f t="shared" si="397"/>
        <v>0</v>
      </c>
      <c r="AB175" s="33">
        <f t="shared" si="397"/>
        <v>0</v>
      </c>
      <c r="AC175" s="33">
        <f t="shared" si="397"/>
        <v>0</v>
      </c>
      <c r="AD175" s="33">
        <f t="shared" si="397"/>
        <v>0</v>
      </c>
      <c r="AE175" s="33">
        <f t="shared" si="397"/>
        <v>0</v>
      </c>
      <c r="AF175" s="33">
        <f t="shared" si="397"/>
        <v>0</v>
      </c>
      <c r="AG175" s="33">
        <f t="shared" si="397"/>
        <v>0</v>
      </c>
      <c r="AH175" s="33">
        <f t="shared" si="397"/>
        <v>0</v>
      </c>
      <c r="AI175" s="33">
        <f t="shared" si="397"/>
        <v>0</v>
      </c>
      <c r="AJ175" s="33">
        <f t="shared" si="397"/>
        <v>0</v>
      </c>
      <c r="AK175" s="33">
        <f t="shared" si="397"/>
        <v>0</v>
      </c>
      <c r="AL175" s="33">
        <f t="shared" si="397"/>
        <v>0</v>
      </c>
      <c r="AM175" s="33">
        <f t="shared" si="397"/>
        <v>0</v>
      </c>
      <c r="AN175" s="33">
        <f t="shared" si="397"/>
        <v>0</v>
      </c>
      <c r="AO175" s="33">
        <f t="shared" si="397"/>
        <v>0</v>
      </c>
      <c r="AP175" s="33">
        <f t="shared" si="397"/>
        <v>0</v>
      </c>
      <c r="AQ175" s="33">
        <f t="shared" si="397"/>
        <v>0</v>
      </c>
      <c r="AR175" s="33">
        <f t="shared" si="397"/>
        <v>0</v>
      </c>
      <c r="AS175" s="33">
        <f t="shared" si="397"/>
        <v>0</v>
      </c>
      <c r="AT175" s="33">
        <f t="shared" si="397"/>
        <v>0</v>
      </c>
      <c r="AU175" s="33">
        <f t="shared" si="397"/>
        <v>0</v>
      </c>
      <c r="AV175" s="33">
        <f t="shared" si="397"/>
        <v>0</v>
      </c>
      <c r="AW175" s="33">
        <f t="shared" ref="AW175" si="398">M175+P175+S175+V175+Y175+AB175+AE175+AH175+AK175+AN175+AQ175+AT175</f>
        <v>0</v>
      </c>
      <c r="AX175" s="33">
        <f t="shared" ref="AX175" si="399">N175+Q175+T175+W175+Z175+AC175+AF175+AI175+AL175+AO175+AR175+AU175</f>
        <v>0</v>
      </c>
      <c r="AY175" s="34">
        <f t="shared" ref="AY175" si="400">O175+R175+U175+X175+AA175+AD175+AG175+AJ175+AM175+AP175+AS175+AV175</f>
        <v>0</v>
      </c>
    </row>
    <row r="176" spans="2:51" ht="14.1" hidden="1" customHeight="1">
      <c r="B176" s="230"/>
      <c r="C176" s="84" t="s">
        <v>50</v>
      </c>
      <c r="D176" s="232" t="s">
        <v>105</v>
      </c>
      <c r="E176" s="20"/>
      <c r="F176" s="21"/>
      <c r="G176" s="22"/>
      <c r="H176" s="8"/>
      <c r="I176" s="8"/>
      <c r="J176" s="8"/>
      <c r="K176" s="22"/>
      <c r="L176" s="20"/>
      <c r="M176" s="35" t="str">
        <f>IF(SUM(N176:O176)=0,"",SUM(N176:O176))</f>
        <v/>
      </c>
      <c r="N176" s="23"/>
      <c r="O176" s="23"/>
      <c r="P176" s="35" t="str">
        <f>IF(SUM(Q176:R176)=0,"",SUM(Q176:R176))</f>
        <v/>
      </c>
      <c r="Q176" s="24"/>
      <c r="R176" s="24"/>
      <c r="S176" s="35" t="str">
        <f>IF(SUM(T176:U176)=0,"",SUM(T176:U176))</f>
        <v/>
      </c>
      <c r="T176" s="24"/>
      <c r="U176" s="24"/>
      <c r="V176" s="35" t="str">
        <f>IF(SUM(W176:X176)=0,"",SUM(W176:X176))</f>
        <v/>
      </c>
      <c r="W176" s="24"/>
      <c r="X176" s="24"/>
      <c r="Y176" s="35" t="str">
        <f>IF(SUM(Z176:AA176)=0,"",SUM(Z176:AA176))</f>
        <v/>
      </c>
      <c r="Z176" s="24"/>
      <c r="AA176" s="24"/>
      <c r="AB176" s="35" t="str">
        <f>IF(SUM(AC176:AD176)=0,"",SUM(AC176:AD176))</f>
        <v/>
      </c>
      <c r="AC176" s="24"/>
      <c r="AD176" s="24"/>
      <c r="AE176" s="35" t="str">
        <f>IF(SUM(AF176:AG176)=0,"",SUM(AF176:AG176))</f>
        <v/>
      </c>
      <c r="AF176" s="25"/>
      <c r="AG176" s="25"/>
      <c r="AH176" s="35" t="str">
        <f>IF(SUM(AI176:AJ176)=0,"",SUM(AI176:AJ176))</f>
        <v/>
      </c>
      <c r="AI176" s="25"/>
      <c r="AJ176" s="25"/>
      <c r="AK176" s="35" t="str">
        <f>IF(SUM(AL176:AM176)=0,"",SUM(AL176:AM176))</f>
        <v/>
      </c>
      <c r="AL176" s="25"/>
      <c r="AM176" s="25"/>
      <c r="AN176" s="35" t="str">
        <f>IF(SUM(AO176:AP176)=0,"",SUM(AO176:AP176))</f>
        <v/>
      </c>
      <c r="AO176" s="25"/>
      <c r="AP176" s="25"/>
      <c r="AQ176" s="35" t="str">
        <f>IF(SUM(AR176:AS176)=0,"",SUM(AR176:AS176))</f>
        <v/>
      </c>
      <c r="AR176" s="25"/>
      <c r="AS176" s="25"/>
      <c r="AT176" s="35" t="str">
        <f>IF(SUM(AU176:AV176)=0,"",SUM(AU176:AV176))</f>
        <v/>
      </c>
      <c r="AU176" s="25"/>
      <c r="AV176" s="25"/>
      <c r="AW176" s="18">
        <f>SUM(M176,P176,S176,V176,Y176,AB176,AE176,AH176,AK176,AN176,AQ176,AT176)</f>
        <v>0</v>
      </c>
      <c r="AX176" s="18">
        <f t="shared" ref="AX176" si="401">SUM(N176,Q176,T176,W176,Z176,AC176,AF176,AI176,AL176,AO176,AR176,AU176)</f>
        <v>0</v>
      </c>
      <c r="AY176" s="19">
        <f t="shared" ref="AY176" si="402">SUM(O176,R176,U176,X176,AA176,AD176,AG176,AJ176,AM176,AP176,AS176,AV176)</f>
        <v>0</v>
      </c>
    </row>
    <row r="177" spans="2:51" ht="14.1" hidden="1" customHeight="1">
      <c r="B177" s="230"/>
      <c r="C177" s="84"/>
      <c r="D177" s="232"/>
      <c r="E177" s="42"/>
      <c r="F177" s="7"/>
      <c r="G177" s="8"/>
      <c r="H177" s="8"/>
      <c r="I177" s="8"/>
      <c r="J177" s="8"/>
      <c r="K177" s="8"/>
      <c r="L177" s="42"/>
      <c r="M177" s="35" t="str">
        <f t="shared" ref="M177:M215" si="403">IF(SUM(N177:O177)=0,"",SUM(N177:O177))</f>
        <v/>
      </c>
      <c r="N177" s="23"/>
      <c r="O177" s="23"/>
      <c r="P177" s="35" t="str">
        <f t="shared" ref="P177:P215" si="404">IF(SUM(Q177:R177)=0,"",SUM(Q177:R177))</f>
        <v/>
      </c>
      <c r="Q177" s="24"/>
      <c r="R177" s="24"/>
      <c r="S177" s="35" t="str">
        <f t="shared" ref="S177:S215" si="405">IF(SUM(T177:U177)=0,"",SUM(T177:U177))</f>
        <v/>
      </c>
      <c r="T177" s="24"/>
      <c r="U177" s="24"/>
      <c r="V177" s="35" t="str">
        <f t="shared" ref="V177:V215" si="406">IF(SUM(W177:X177)=0,"",SUM(W177:X177))</f>
        <v/>
      </c>
      <c r="W177" s="24"/>
      <c r="X177" s="24"/>
      <c r="Y177" s="35" t="str">
        <f t="shared" ref="Y177:Y215" si="407">IF(SUM(Z177:AA177)=0,"",SUM(Z177:AA177))</f>
        <v/>
      </c>
      <c r="Z177" s="24"/>
      <c r="AA177" s="24"/>
      <c r="AB177" s="35" t="str">
        <f t="shared" ref="AB177:AB215" si="408">IF(SUM(AC177:AD177)=0,"",SUM(AC177:AD177))</f>
        <v/>
      </c>
      <c r="AC177" s="24"/>
      <c r="AD177" s="24"/>
      <c r="AE177" s="35" t="str">
        <f t="shared" ref="AE177:AE215" si="409">IF(SUM(AF177:AG177)=0,"",SUM(AF177:AG177))</f>
        <v/>
      </c>
      <c r="AF177" s="25"/>
      <c r="AG177" s="25"/>
      <c r="AH177" s="35" t="str">
        <f t="shared" ref="AH177:AH215" si="410">IF(SUM(AI177:AJ177)=0,"",SUM(AI177:AJ177))</f>
        <v/>
      </c>
      <c r="AI177" s="25"/>
      <c r="AJ177" s="25"/>
      <c r="AK177" s="35" t="str">
        <f t="shared" ref="AK177:AK215" si="411">IF(SUM(AL177:AM177)=0,"",SUM(AL177:AM177))</f>
        <v/>
      </c>
      <c r="AL177" s="25"/>
      <c r="AM177" s="25"/>
      <c r="AN177" s="35" t="str">
        <f t="shared" ref="AN177:AN215" si="412">IF(SUM(AO177:AP177)=0,"",SUM(AO177:AP177))</f>
        <v/>
      </c>
      <c r="AO177" s="25"/>
      <c r="AP177" s="25"/>
      <c r="AQ177" s="35" t="str">
        <f t="shared" ref="AQ177:AQ215" si="413">IF(SUM(AR177:AS177)=0,"",SUM(AR177:AS177))</f>
        <v/>
      </c>
      <c r="AR177" s="25"/>
      <c r="AS177" s="25"/>
      <c r="AT177" s="35" t="str">
        <f t="shared" ref="AT177:AT215" si="414">IF(SUM(AU177:AV177)=0,"",SUM(AU177:AV177))</f>
        <v/>
      </c>
      <c r="AU177" s="25"/>
      <c r="AV177" s="25"/>
      <c r="AW177" s="18">
        <f t="shared" ref="AW177:AW215" si="415">SUM(M177,P177,S177,V177,Y177,AB177,AE177,AH177,AK177,AN177,AQ177,AT177)</f>
        <v>0</v>
      </c>
      <c r="AX177" s="18">
        <f t="shared" ref="AX177:AX215" si="416">SUM(N177,Q177,T177,W177,Z177,AC177,AF177,AI177,AL177,AO177,AR177,AU177)</f>
        <v>0</v>
      </c>
      <c r="AY177" s="19">
        <f t="shared" ref="AY177:AY215" si="417">SUM(O177,R177,U177,X177,AA177,AD177,AG177,AJ177,AM177,AP177,AS177,AV177)</f>
        <v>0</v>
      </c>
    </row>
    <row r="178" spans="2:51" ht="14.1" hidden="1" customHeight="1">
      <c r="B178" s="230"/>
      <c r="C178" s="84"/>
      <c r="D178" s="232"/>
      <c r="E178" s="42"/>
      <c r="F178" s="7"/>
      <c r="G178" s="8"/>
      <c r="H178" s="8"/>
      <c r="I178" s="8"/>
      <c r="J178" s="8"/>
      <c r="K178" s="8"/>
      <c r="L178" s="42"/>
      <c r="M178" s="35" t="str">
        <f t="shared" si="403"/>
        <v/>
      </c>
      <c r="N178" s="23"/>
      <c r="O178" s="23"/>
      <c r="P178" s="35" t="str">
        <f t="shared" si="404"/>
        <v/>
      </c>
      <c r="Q178" s="24"/>
      <c r="R178" s="24"/>
      <c r="S178" s="35" t="str">
        <f t="shared" si="405"/>
        <v/>
      </c>
      <c r="T178" s="24"/>
      <c r="U178" s="24"/>
      <c r="V178" s="35" t="str">
        <f t="shared" si="406"/>
        <v/>
      </c>
      <c r="W178" s="24"/>
      <c r="X178" s="24"/>
      <c r="Y178" s="35" t="str">
        <f t="shared" si="407"/>
        <v/>
      </c>
      <c r="Z178" s="24"/>
      <c r="AA178" s="24"/>
      <c r="AB178" s="35" t="str">
        <f t="shared" si="408"/>
        <v/>
      </c>
      <c r="AC178" s="24"/>
      <c r="AD178" s="24"/>
      <c r="AE178" s="35" t="str">
        <f t="shared" si="409"/>
        <v/>
      </c>
      <c r="AF178" s="25"/>
      <c r="AG178" s="25"/>
      <c r="AH178" s="35" t="str">
        <f t="shared" si="410"/>
        <v/>
      </c>
      <c r="AI178" s="25"/>
      <c r="AJ178" s="25"/>
      <c r="AK178" s="35" t="str">
        <f t="shared" si="411"/>
        <v/>
      </c>
      <c r="AL178" s="25"/>
      <c r="AM178" s="25"/>
      <c r="AN178" s="35" t="str">
        <f t="shared" si="412"/>
        <v/>
      </c>
      <c r="AO178" s="25"/>
      <c r="AP178" s="25"/>
      <c r="AQ178" s="35" t="str">
        <f t="shared" si="413"/>
        <v/>
      </c>
      <c r="AR178" s="25"/>
      <c r="AS178" s="25"/>
      <c r="AT178" s="35" t="str">
        <f t="shared" si="414"/>
        <v/>
      </c>
      <c r="AU178" s="25"/>
      <c r="AV178" s="25"/>
      <c r="AW178" s="18">
        <f t="shared" si="415"/>
        <v>0</v>
      </c>
      <c r="AX178" s="18">
        <f t="shared" si="416"/>
        <v>0</v>
      </c>
      <c r="AY178" s="19">
        <f t="shared" si="417"/>
        <v>0</v>
      </c>
    </row>
    <row r="179" spans="2:51" ht="14.1" hidden="1" customHeight="1">
      <c r="B179" s="230"/>
      <c r="C179" s="84"/>
      <c r="D179" s="232"/>
      <c r="E179" s="42"/>
      <c r="F179" s="7"/>
      <c r="G179" s="8"/>
      <c r="H179" s="8"/>
      <c r="I179" s="8"/>
      <c r="J179" s="8"/>
      <c r="K179" s="8"/>
      <c r="L179" s="42"/>
      <c r="M179" s="35" t="str">
        <f t="shared" si="403"/>
        <v/>
      </c>
      <c r="N179" s="23"/>
      <c r="O179" s="23"/>
      <c r="P179" s="35" t="str">
        <f t="shared" si="404"/>
        <v/>
      </c>
      <c r="Q179" s="24"/>
      <c r="R179" s="24"/>
      <c r="S179" s="35" t="str">
        <f t="shared" si="405"/>
        <v/>
      </c>
      <c r="T179" s="24"/>
      <c r="U179" s="24"/>
      <c r="V179" s="35" t="str">
        <f t="shared" si="406"/>
        <v/>
      </c>
      <c r="W179" s="24"/>
      <c r="X179" s="24"/>
      <c r="Y179" s="35" t="str">
        <f t="shared" si="407"/>
        <v/>
      </c>
      <c r="Z179" s="24"/>
      <c r="AA179" s="24"/>
      <c r="AB179" s="35" t="str">
        <f t="shared" si="408"/>
        <v/>
      </c>
      <c r="AC179" s="24"/>
      <c r="AD179" s="24"/>
      <c r="AE179" s="35" t="str">
        <f t="shared" si="409"/>
        <v/>
      </c>
      <c r="AF179" s="25"/>
      <c r="AG179" s="25"/>
      <c r="AH179" s="35" t="str">
        <f t="shared" si="410"/>
        <v/>
      </c>
      <c r="AI179" s="25"/>
      <c r="AJ179" s="25"/>
      <c r="AK179" s="35" t="str">
        <f t="shared" si="411"/>
        <v/>
      </c>
      <c r="AL179" s="25"/>
      <c r="AM179" s="25"/>
      <c r="AN179" s="35" t="str">
        <f t="shared" si="412"/>
        <v/>
      </c>
      <c r="AO179" s="25"/>
      <c r="AP179" s="25"/>
      <c r="AQ179" s="35" t="str">
        <f t="shared" si="413"/>
        <v/>
      </c>
      <c r="AR179" s="25"/>
      <c r="AS179" s="25"/>
      <c r="AT179" s="35" t="str">
        <f t="shared" si="414"/>
        <v/>
      </c>
      <c r="AU179" s="25"/>
      <c r="AV179" s="25"/>
      <c r="AW179" s="18">
        <f t="shared" si="415"/>
        <v>0</v>
      </c>
      <c r="AX179" s="18">
        <f t="shared" si="416"/>
        <v>0</v>
      </c>
      <c r="AY179" s="19">
        <f t="shared" si="417"/>
        <v>0</v>
      </c>
    </row>
    <row r="180" spans="2:51" ht="14.1" hidden="1" customHeight="1">
      <c r="B180" s="230"/>
      <c r="C180" s="84"/>
      <c r="D180" s="232"/>
      <c r="E180" s="42"/>
      <c r="F180" s="7"/>
      <c r="G180" s="8"/>
      <c r="H180" s="8"/>
      <c r="I180" s="8"/>
      <c r="J180" s="8"/>
      <c r="K180" s="8"/>
      <c r="L180" s="42"/>
      <c r="M180" s="35" t="str">
        <f t="shared" si="403"/>
        <v/>
      </c>
      <c r="N180" s="23"/>
      <c r="O180" s="23"/>
      <c r="P180" s="35" t="str">
        <f t="shared" si="404"/>
        <v/>
      </c>
      <c r="Q180" s="24"/>
      <c r="R180" s="24"/>
      <c r="S180" s="35" t="str">
        <f t="shared" si="405"/>
        <v/>
      </c>
      <c r="T180" s="24"/>
      <c r="U180" s="24"/>
      <c r="V180" s="35" t="str">
        <f t="shared" si="406"/>
        <v/>
      </c>
      <c r="W180" s="24"/>
      <c r="X180" s="24"/>
      <c r="Y180" s="35" t="str">
        <f t="shared" si="407"/>
        <v/>
      </c>
      <c r="Z180" s="24"/>
      <c r="AA180" s="24"/>
      <c r="AB180" s="35" t="str">
        <f t="shared" si="408"/>
        <v/>
      </c>
      <c r="AC180" s="24"/>
      <c r="AD180" s="24"/>
      <c r="AE180" s="35" t="str">
        <f t="shared" si="409"/>
        <v/>
      </c>
      <c r="AF180" s="25"/>
      <c r="AG180" s="25"/>
      <c r="AH180" s="35" t="str">
        <f t="shared" si="410"/>
        <v/>
      </c>
      <c r="AI180" s="25"/>
      <c r="AJ180" s="25"/>
      <c r="AK180" s="35" t="str">
        <f t="shared" si="411"/>
        <v/>
      </c>
      <c r="AL180" s="25"/>
      <c r="AM180" s="25"/>
      <c r="AN180" s="35" t="str">
        <f t="shared" si="412"/>
        <v/>
      </c>
      <c r="AO180" s="25"/>
      <c r="AP180" s="25"/>
      <c r="AQ180" s="35" t="str">
        <f t="shared" si="413"/>
        <v/>
      </c>
      <c r="AR180" s="25"/>
      <c r="AS180" s="25"/>
      <c r="AT180" s="35" t="str">
        <f t="shared" si="414"/>
        <v/>
      </c>
      <c r="AU180" s="25"/>
      <c r="AV180" s="25"/>
      <c r="AW180" s="18">
        <f t="shared" si="415"/>
        <v>0</v>
      </c>
      <c r="AX180" s="18">
        <f t="shared" si="416"/>
        <v>0</v>
      </c>
      <c r="AY180" s="19">
        <f t="shared" si="417"/>
        <v>0</v>
      </c>
    </row>
    <row r="181" spans="2:51" ht="14.1" hidden="1" customHeight="1">
      <c r="B181" s="230"/>
      <c r="C181" s="84"/>
      <c r="D181" s="232"/>
      <c r="E181" s="42"/>
      <c r="F181" s="7"/>
      <c r="G181" s="8"/>
      <c r="H181" s="8"/>
      <c r="I181" s="8"/>
      <c r="J181" s="8"/>
      <c r="K181" s="8"/>
      <c r="L181" s="42"/>
      <c r="M181" s="35" t="str">
        <f t="shared" si="403"/>
        <v/>
      </c>
      <c r="N181" s="23"/>
      <c r="O181" s="23"/>
      <c r="P181" s="35" t="str">
        <f t="shared" si="404"/>
        <v/>
      </c>
      <c r="Q181" s="24"/>
      <c r="R181" s="24"/>
      <c r="S181" s="35" t="str">
        <f t="shared" si="405"/>
        <v/>
      </c>
      <c r="T181" s="24"/>
      <c r="U181" s="24"/>
      <c r="V181" s="35" t="str">
        <f t="shared" si="406"/>
        <v/>
      </c>
      <c r="W181" s="24"/>
      <c r="X181" s="24"/>
      <c r="Y181" s="35" t="str">
        <f t="shared" si="407"/>
        <v/>
      </c>
      <c r="Z181" s="24"/>
      <c r="AA181" s="24"/>
      <c r="AB181" s="35" t="str">
        <f t="shared" si="408"/>
        <v/>
      </c>
      <c r="AC181" s="24"/>
      <c r="AD181" s="24"/>
      <c r="AE181" s="35" t="str">
        <f t="shared" si="409"/>
        <v/>
      </c>
      <c r="AF181" s="25"/>
      <c r="AG181" s="25"/>
      <c r="AH181" s="35" t="str">
        <f t="shared" si="410"/>
        <v/>
      </c>
      <c r="AI181" s="25"/>
      <c r="AJ181" s="25"/>
      <c r="AK181" s="35" t="str">
        <f t="shared" si="411"/>
        <v/>
      </c>
      <c r="AL181" s="25"/>
      <c r="AM181" s="25"/>
      <c r="AN181" s="35" t="str">
        <f t="shared" si="412"/>
        <v/>
      </c>
      <c r="AO181" s="25"/>
      <c r="AP181" s="25"/>
      <c r="AQ181" s="35" t="str">
        <f t="shared" si="413"/>
        <v/>
      </c>
      <c r="AR181" s="25"/>
      <c r="AS181" s="25"/>
      <c r="AT181" s="35" t="str">
        <f t="shared" si="414"/>
        <v/>
      </c>
      <c r="AU181" s="25"/>
      <c r="AV181" s="25"/>
      <c r="AW181" s="18">
        <f t="shared" si="415"/>
        <v>0</v>
      </c>
      <c r="AX181" s="18">
        <f t="shared" si="416"/>
        <v>0</v>
      </c>
      <c r="AY181" s="19">
        <f t="shared" si="417"/>
        <v>0</v>
      </c>
    </row>
    <row r="182" spans="2:51" ht="14.1" hidden="1" customHeight="1">
      <c r="B182" s="230"/>
      <c r="C182" s="84"/>
      <c r="D182" s="232"/>
      <c r="E182" s="42"/>
      <c r="F182" s="7"/>
      <c r="G182" s="8"/>
      <c r="H182" s="8"/>
      <c r="I182" s="8"/>
      <c r="J182" s="8"/>
      <c r="K182" s="8"/>
      <c r="L182" s="42"/>
      <c r="M182" s="35" t="str">
        <f t="shared" si="403"/>
        <v/>
      </c>
      <c r="N182" s="23"/>
      <c r="O182" s="23"/>
      <c r="P182" s="35" t="str">
        <f t="shared" si="404"/>
        <v/>
      </c>
      <c r="Q182" s="24"/>
      <c r="R182" s="24"/>
      <c r="S182" s="35" t="str">
        <f t="shared" si="405"/>
        <v/>
      </c>
      <c r="T182" s="24"/>
      <c r="U182" s="24"/>
      <c r="V182" s="35" t="str">
        <f t="shared" si="406"/>
        <v/>
      </c>
      <c r="W182" s="24"/>
      <c r="X182" s="24"/>
      <c r="Y182" s="35" t="str">
        <f t="shared" si="407"/>
        <v/>
      </c>
      <c r="Z182" s="24"/>
      <c r="AA182" s="24"/>
      <c r="AB182" s="35" t="str">
        <f t="shared" si="408"/>
        <v/>
      </c>
      <c r="AC182" s="24"/>
      <c r="AD182" s="24"/>
      <c r="AE182" s="35" t="str">
        <f t="shared" si="409"/>
        <v/>
      </c>
      <c r="AF182" s="25"/>
      <c r="AG182" s="25"/>
      <c r="AH182" s="35" t="str">
        <f t="shared" si="410"/>
        <v/>
      </c>
      <c r="AI182" s="25"/>
      <c r="AJ182" s="25"/>
      <c r="AK182" s="35" t="str">
        <f t="shared" si="411"/>
        <v/>
      </c>
      <c r="AL182" s="25"/>
      <c r="AM182" s="25"/>
      <c r="AN182" s="35" t="str">
        <f t="shared" si="412"/>
        <v/>
      </c>
      <c r="AO182" s="25"/>
      <c r="AP182" s="25"/>
      <c r="AQ182" s="35" t="str">
        <f t="shared" si="413"/>
        <v/>
      </c>
      <c r="AR182" s="25"/>
      <c r="AS182" s="25"/>
      <c r="AT182" s="35" t="str">
        <f t="shared" si="414"/>
        <v/>
      </c>
      <c r="AU182" s="25"/>
      <c r="AV182" s="25"/>
      <c r="AW182" s="18">
        <f t="shared" si="415"/>
        <v>0</v>
      </c>
      <c r="AX182" s="18">
        <f t="shared" si="416"/>
        <v>0</v>
      </c>
      <c r="AY182" s="19">
        <f t="shared" si="417"/>
        <v>0</v>
      </c>
    </row>
    <row r="183" spans="2:51" ht="14.1" hidden="1" customHeight="1">
      <c r="B183" s="230"/>
      <c r="C183" s="84"/>
      <c r="D183" s="232"/>
      <c r="E183" s="42"/>
      <c r="F183" s="7"/>
      <c r="G183" s="8"/>
      <c r="H183" s="8"/>
      <c r="I183" s="8"/>
      <c r="J183" s="8"/>
      <c r="K183" s="8"/>
      <c r="L183" s="42"/>
      <c r="M183" s="35" t="str">
        <f t="shared" si="403"/>
        <v/>
      </c>
      <c r="N183" s="23"/>
      <c r="O183" s="23"/>
      <c r="P183" s="35" t="str">
        <f t="shared" si="404"/>
        <v/>
      </c>
      <c r="Q183" s="24"/>
      <c r="R183" s="24"/>
      <c r="S183" s="35" t="str">
        <f t="shared" si="405"/>
        <v/>
      </c>
      <c r="T183" s="24"/>
      <c r="U183" s="24"/>
      <c r="V183" s="35" t="str">
        <f t="shared" si="406"/>
        <v/>
      </c>
      <c r="W183" s="24"/>
      <c r="X183" s="24"/>
      <c r="Y183" s="35" t="str">
        <f t="shared" si="407"/>
        <v/>
      </c>
      <c r="Z183" s="24"/>
      <c r="AA183" s="24"/>
      <c r="AB183" s="35" t="str">
        <f t="shared" si="408"/>
        <v/>
      </c>
      <c r="AC183" s="24"/>
      <c r="AD183" s="24"/>
      <c r="AE183" s="35" t="str">
        <f t="shared" si="409"/>
        <v/>
      </c>
      <c r="AF183" s="25"/>
      <c r="AG183" s="25"/>
      <c r="AH183" s="35" t="str">
        <f t="shared" si="410"/>
        <v/>
      </c>
      <c r="AI183" s="25"/>
      <c r="AJ183" s="25"/>
      <c r="AK183" s="35" t="str">
        <f t="shared" si="411"/>
        <v/>
      </c>
      <c r="AL183" s="25"/>
      <c r="AM183" s="25"/>
      <c r="AN183" s="35" t="str">
        <f t="shared" si="412"/>
        <v/>
      </c>
      <c r="AO183" s="25"/>
      <c r="AP183" s="25"/>
      <c r="AQ183" s="35" t="str">
        <f t="shared" si="413"/>
        <v/>
      </c>
      <c r="AR183" s="25"/>
      <c r="AS183" s="25"/>
      <c r="AT183" s="35" t="str">
        <f t="shared" si="414"/>
        <v/>
      </c>
      <c r="AU183" s="25"/>
      <c r="AV183" s="25"/>
      <c r="AW183" s="18">
        <f t="shared" si="415"/>
        <v>0</v>
      </c>
      <c r="AX183" s="18">
        <f t="shared" si="416"/>
        <v>0</v>
      </c>
      <c r="AY183" s="19">
        <f t="shared" si="417"/>
        <v>0</v>
      </c>
    </row>
    <row r="184" spans="2:51" ht="14.1" hidden="1" customHeight="1">
      <c r="B184" s="230"/>
      <c r="C184" s="84"/>
      <c r="D184" s="232"/>
      <c r="E184" s="42"/>
      <c r="F184" s="7"/>
      <c r="G184" s="8"/>
      <c r="H184" s="8"/>
      <c r="I184" s="8"/>
      <c r="J184" s="8"/>
      <c r="K184" s="8"/>
      <c r="L184" s="42"/>
      <c r="M184" s="35" t="str">
        <f t="shared" si="403"/>
        <v/>
      </c>
      <c r="N184" s="23"/>
      <c r="O184" s="23"/>
      <c r="P184" s="35" t="str">
        <f t="shared" si="404"/>
        <v/>
      </c>
      <c r="Q184" s="24"/>
      <c r="R184" s="24"/>
      <c r="S184" s="35" t="str">
        <f t="shared" si="405"/>
        <v/>
      </c>
      <c r="T184" s="24"/>
      <c r="U184" s="24"/>
      <c r="V184" s="35" t="str">
        <f t="shared" si="406"/>
        <v/>
      </c>
      <c r="W184" s="24"/>
      <c r="X184" s="24"/>
      <c r="Y184" s="35" t="str">
        <f t="shared" si="407"/>
        <v/>
      </c>
      <c r="Z184" s="24"/>
      <c r="AA184" s="24"/>
      <c r="AB184" s="35" t="str">
        <f t="shared" si="408"/>
        <v/>
      </c>
      <c r="AC184" s="24"/>
      <c r="AD184" s="24"/>
      <c r="AE184" s="35" t="str">
        <f t="shared" si="409"/>
        <v/>
      </c>
      <c r="AF184" s="25"/>
      <c r="AG184" s="25"/>
      <c r="AH184" s="35" t="str">
        <f t="shared" si="410"/>
        <v/>
      </c>
      <c r="AI184" s="25"/>
      <c r="AJ184" s="25"/>
      <c r="AK184" s="35" t="str">
        <f t="shared" si="411"/>
        <v/>
      </c>
      <c r="AL184" s="25"/>
      <c r="AM184" s="25"/>
      <c r="AN184" s="35" t="str">
        <f t="shared" si="412"/>
        <v/>
      </c>
      <c r="AO184" s="25"/>
      <c r="AP184" s="25"/>
      <c r="AQ184" s="35" t="str">
        <f t="shared" si="413"/>
        <v/>
      </c>
      <c r="AR184" s="25"/>
      <c r="AS184" s="25"/>
      <c r="AT184" s="35" t="str">
        <f t="shared" si="414"/>
        <v/>
      </c>
      <c r="AU184" s="25"/>
      <c r="AV184" s="25"/>
      <c r="AW184" s="18">
        <f t="shared" si="415"/>
        <v>0</v>
      </c>
      <c r="AX184" s="18">
        <f t="shared" si="416"/>
        <v>0</v>
      </c>
      <c r="AY184" s="19">
        <f t="shared" si="417"/>
        <v>0</v>
      </c>
    </row>
    <row r="185" spans="2:51" ht="14.1" hidden="1" customHeight="1">
      <c r="B185" s="230"/>
      <c r="C185" s="84"/>
      <c r="D185" s="232"/>
      <c r="E185" s="42"/>
      <c r="F185" s="7"/>
      <c r="G185" s="8"/>
      <c r="H185" s="8"/>
      <c r="I185" s="8"/>
      <c r="J185" s="8"/>
      <c r="K185" s="8"/>
      <c r="L185" s="42"/>
      <c r="M185" s="35" t="str">
        <f t="shared" si="403"/>
        <v/>
      </c>
      <c r="N185" s="23"/>
      <c r="O185" s="23"/>
      <c r="P185" s="35" t="str">
        <f t="shared" si="404"/>
        <v/>
      </c>
      <c r="Q185" s="24"/>
      <c r="R185" s="24"/>
      <c r="S185" s="35" t="str">
        <f t="shared" si="405"/>
        <v/>
      </c>
      <c r="T185" s="24"/>
      <c r="U185" s="24"/>
      <c r="V185" s="35" t="str">
        <f t="shared" si="406"/>
        <v/>
      </c>
      <c r="W185" s="24"/>
      <c r="X185" s="24"/>
      <c r="Y185" s="35" t="str">
        <f t="shared" si="407"/>
        <v/>
      </c>
      <c r="Z185" s="24"/>
      <c r="AA185" s="24"/>
      <c r="AB185" s="35" t="str">
        <f t="shared" si="408"/>
        <v/>
      </c>
      <c r="AC185" s="24"/>
      <c r="AD185" s="24"/>
      <c r="AE185" s="35" t="str">
        <f t="shared" si="409"/>
        <v/>
      </c>
      <c r="AF185" s="25"/>
      <c r="AG185" s="25"/>
      <c r="AH185" s="35" t="str">
        <f t="shared" si="410"/>
        <v/>
      </c>
      <c r="AI185" s="25"/>
      <c r="AJ185" s="25"/>
      <c r="AK185" s="35" t="str">
        <f t="shared" si="411"/>
        <v/>
      </c>
      <c r="AL185" s="25"/>
      <c r="AM185" s="25"/>
      <c r="AN185" s="35" t="str">
        <f t="shared" si="412"/>
        <v/>
      </c>
      <c r="AO185" s="25"/>
      <c r="AP185" s="25"/>
      <c r="AQ185" s="35" t="str">
        <f t="shared" si="413"/>
        <v/>
      </c>
      <c r="AR185" s="25"/>
      <c r="AS185" s="25"/>
      <c r="AT185" s="35" t="str">
        <f t="shared" si="414"/>
        <v/>
      </c>
      <c r="AU185" s="25"/>
      <c r="AV185" s="25"/>
      <c r="AW185" s="18">
        <f t="shared" si="415"/>
        <v>0</v>
      </c>
      <c r="AX185" s="18">
        <f t="shared" si="416"/>
        <v>0</v>
      </c>
      <c r="AY185" s="19">
        <f t="shared" si="417"/>
        <v>0</v>
      </c>
    </row>
    <row r="186" spans="2:51" ht="14.1" hidden="1" customHeight="1">
      <c r="B186" s="230"/>
      <c r="C186" s="84"/>
      <c r="D186" s="232"/>
      <c r="E186" s="42"/>
      <c r="F186" s="7"/>
      <c r="G186" s="8"/>
      <c r="H186" s="8"/>
      <c r="I186" s="8"/>
      <c r="J186" s="8"/>
      <c r="K186" s="8"/>
      <c r="L186" s="42"/>
      <c r="M186" s="35" t="str">
        <f t="shared" si="403"/>
        <v/>
      </c>
      <c r="N186" s="23"/>
      <c r="O186" s="23"/>
      <c r="P186" s="35" t="str">
        <f t="shared" si="404"/>
        <v/>
      </c>
      <c r="Q186" s="24"/>
      <c r="R186" s="24"/>
      <c r="S186" s="35" t="str">
        <f t="shared" si="405"/>
        <v/>
      </c>
      <c r="T186" s="24"/>
      <c r="U186" s="24"/>
      <c r="V186" s="35" t="str">
        <f t="shared" si="406"/>
        <v/>
      </c>
      <c r="W186" s="24"/>
      <c r="X186" s="24"/>
      <c r="Y186" s="35" t="str">
        <f t="shared" si="407"/>
        <v/>
      </c>
      <c r="Z186" s="24"/>
      <c r="AA186" s="24"/>
      <c r="AB186" s="35" t="str">
        <f t="shared" si="408"/>
        <v/>
      </c>
      <c r="AC186" s="24"/>
      <c r="AD186" s="24"/>
      <c r="AE186" s="35" t="str">
        <f t="shared" si="409"/>
        <v/>
      </c>
      <c r="AF186" s="25"/>
      <c r="AG186" s="25"/>
      <c r="AH186" s="35" t="str">
        <f t="shared" si="410"/>
        <v/>
      </c>
      <c r="AI186" s="25"/>
      <c r="AJ186" s="25"/>
      <c r="AK186" s="35" t="str">
        <f t="shared" si="411"/>
        <v/>
      </c>
      <c r="AL186" s="25"/>
      <c r="AM186" s="25"/>
      <c r="AN186" s="35" t="str">
        <f t="shared" si="412"/>
        <v/>
      </c>
      <c r="AO186" s="25"/>
      <c r="AP186" s="25"/>
      <c r="AQ186" s="35" t="str">
        <f t="shared" si="413"/>
        <v/>
      </c>
      <c r="AR186" s="25"/>
      <c r="AS186" s="25"/>
      <c r="AT186" s="35" t="str">
        <f t="shared" si="414"/>
        <v/>
      </c>
      <c r="AU186" s="25"/>
      <c r="AV186" s="25"/>
      <c r="AW186" s="18">
        <f t="shared" si="415"/>
        <v>0</v>
      </c>
      <c r="AX186" s="18">
        <f t="shared" si="416"/>
        <v>0</v>
      </c>
      <c r="AY186" s="19">
        <f t="shared" si="417"/>
        <v>0</v>
      </c>
    </row>
    <row r="187" spans="2:51" ht="14.1" hidden="1" customHeight="1">
      <c r="B187" s="230"/>
      <c r="C187" s="84"/>
      <c r="D187" s="232"/>
      <c r="E187" s="42"/>
      <c r="F187" s="7"/>
      <c r="G187" s="8"/>
      <c r="H187" s="8"/>
      <c r="I187" s="8"/>
      <c r="J187" s="8"/>
      <c r="K187" s="8"/>
      <c r="L187" s="42"/>
      <c r="M187" s="35" t="str">
        <f t="shared" si="403"/>
        <v/>
      </c>
      <c r="N187" s="23"/>
      <c r="O187" s="23"/>
      <c r="P187" s="35" t="str">
        <f t="shared" si="404"/>
        <v/>
      </c>
      <c r="Q187" s="24"/>
      <c r="R187" s="24"/>
      <c r="S187" s="35" t="str">
        <f t="shared" si="405"/>
        <v/>
      </c>
      <c r="T187" s="24"/>
      <c r="U187" s="24"/>
      <c r="V187" s="35" t="str">
        <f t="shared" si="406"/>
        <v/>
      </c>
      <c r="W187" s="24"/>
      <c r="X187" s="24"/>
      <c r="Y187" s="35" t="str">
        <f t="shared" si="407"/>
        <v/>
      </c>
      <c r="Z187" s="24"/>
      <c r="AA187" s="24"/>
      <c r="AB187" s="35" t="str">
        <f t="shared" si="408"/>
        <v/>
      </c>
      <c r="AC187" s="24"/>
      <c r="AD187" s="24"/>
      <c r="AE187" s="35" t="str">
        <f t="shared" si="409"/>
        <v/>
      </c>
      <c r="AF187" s="25"/>
      <c r="AG187" s="25"/>
      <c r="AH187" s="35" t="str">
        <f t="shared" si="410"/>
        <v/>
      </c>
      <c r="AI187" s="25"/>
      <c r="AJ187" s="25"/>
      <c r="AK187" s="35" t="str">
        <f t="shared" si="411"/>
        <v/>
      </c>
      <c r="AL187" s="25"/>
      <c r="AM187" s="25"/>
      <c r="AN187" s="35" t="str">
        <f t="shared" si="412"/>
        <v/>
      </c>
      <c r="AO187" s="25"/>
      <c r="AP187" s="25"/>
      <c r="AQ187" s="35" t="str">
        <f t="shared" si="413"/>
        <v/>
      </c>
      <c r="AR187" s="25"/>
      <c r="AS187" s="25"/>
      <c r="AT187" s="35" t="str">
        <f t="shared" si="414"/>
        <v/>
      </c>
      <c r="AU187" s="25"/>
      <c r="AV187" s="25"/>
      <c r="AW187" s="18">
        <f t="shared" si="415"/>
        <v>0</v>
      </c>
      <c r="AX187" s="18">
        <f t="shared" si="416"/>
        <v>0</v>
      </c>
      <c r="AY187" s="19">
        <f t="shared" si="417"/>
        <v>0</v>
      </c>
    </row>
    <row r="188" spans="2:51" ht="14.1" hidden="1" customHeight="1">
      <c r="B188" s="230"/>
      <c r="C188" s="84"/>
      <c r="D188" s="232"/>
      <c r="E188" s="42"/>
      <c r="F188" s="7"/>
      <c r="G188" s="8"/>
      <c r="H188" s="8"/>
      <c r="I188" s="8"/>
      <c r="J188" s="8"/>
      <c r="K188" s="8"/>
      <c r="L188" s="42"/>
      <c r="M188" s="35" t="str">
        <f t="shared" ref="M188:M197" si="418">IF(SUM(N188:O188)=0,"",SUM(N188:O188))</f>
        <v/>
      </c>
      <c r="N188" s="23"/>
      <c r="O188" s="23"/>
      <c r="P188" s="35" t="str">
        <f t="shared" ref="P188:P197" si="419">IF(SUM(Q188:R188)=0,"",SUM(Q188:R188))</f>
        <v/>
      </c>
      <c r="Q188" s="24"/>
      <c r="R188" s="24"/>
      <c r="S188" s="35" t="str">
        <f t="shared" ref="S188:S197" si="420">IF(SUM(T188:U188)=0,"",SUM(T188:U188))</f>
        <v/>
      </c>
      <c r="T188" s="24"/>
      <c r="U188" s="24"/>
      <c r="V188" s="35" t="str">
        <f t="shared" ref="V188:V197" si="421">IF(SUM(W188:X188)=0,"",SUM(W188:X188))</f>
        <v/>
      </c>
      <c r="W188" s="24"/>
      <c r="X188" s="24"/>
      <c r="Y188" s="35" t="str">
        <f t="shared" ref="Y188:Y197" si="422">IF(SUM(Z188:AA188)=0,"",SUM(Z188:AA188))</f>
        <v/>
      </c>
      <c r="Z188" s="24"/>
      <c r="AA188" s="24"/>
      <c r="AB188" s="35" t="str">
        <f t="shared" ref="AB188:AB197" si="423">IF(SUM(AC188:AD188)=0,"",SUM(AC188:AD188))</f>
        <v/>
      </c>
      <c r="AC188" s="24"/>
      <c r="AD188" s="24"/>
      <c r="AE188" s="35" t="str">
        <f t="shared" ref="AE188:AE197" si="424">IF(SUM(AF188:AG188)=0,"",SUM(AF188:AG188))</f>
        <v/>
      </c>
      <c r="AF188" s="25"/>
      <c r="AG188" s="25"/>
      <c r="AH188" s="35" t="str">
        <f t="shared" ref="AH188:AH197" si="425">IF(SUM(AI188:AJ188)=0,"",SUM(AI188:AJ188))</f>
        <v/>
      </c>
      <c r="AI188" s="25"/>
      <c r="AJ188" s="25"/>
      <c r="AK188" s="35" t="str">
        <f t="shared" ref="AK188:AK197" si="426">IF(SUM(AL188:AM188)=0,"",SUM(AL188:AM188))</f>
        <v/>
      </c>
      <c r="AL188" s="25"/>
      <c r="AM188" s="25"/>
      <c r="AN188" s="35" t="str">
        <f t="shared" ref="AN188:AN197" si="427">IF(SUM(AO188:AP188)=0,"",SUM(AO188:AP188))</f>
        <v/>
      </c>
      <c r="AO188" s="25"/>
      <c r="AP188" s="25"/>
      <c r="AQ188" s="35" t="str">
        <f t="shared" ref="AQ188:AQ197" si="428">IF(SUM(AR188:AS188)=0,"",SUM(AR188:AS188))</f>
        <v/>
      </c>
      <c r="AR188" s="25"/>
      <c r="AS188" s="25"/>
      <c r="AT188" s="35" t="str">
        <f t="shared" ref="AT188:AT197" si="429">IF(SUM(AU188:AV188)=0,"",SUM(AU188:AV188))</f>
        <v/>
      </c>
      <c r="AU188" s="25"/>
      <c r="AV188" s="25"/>
      <c r="AW188" s="18">
        <f t="shared" ref="AW188:AW197" si="430">SUM(M188,P188,S188,V188,Y188,AB188,AE188,AH188,AK188,AN188,AQ188,AT188)</f>
        <v>0</v>
      </c>
      <c r="AX188" s="18">
        <f t="shared" ref="AX188:AX197" si="431">SUM(N188,Q188,T188,W188,Z188,AC188,AF188,AI188,AL188,AO188,AR188,AU188)</f>
        <v>0</v>
      </c>
      <c r="AY188" s="19">
        <f t="shared" ref="AY188:AY197" si="432">SUM(O188,R188,U188,X188,AA188,AD188,AG188,AJ188,AM188,AP188,AS188,AV188)</f>
        <v>0</v>
      </c>
    </row>
    <row r="189" spans="2:51" ht="14.1" hidden="1" customHeight="1">
      <c r="B189" s="230"/>
      <c r="C189" s="84"/>
      <c r="D189" s="232"/>
      <c r="E189" s="42"/>
      <c r="F189" s="7"/>
      <c r="G189" s="8"/>
      <c r="H189" s="8"/>
      <c r="I189" s="8"/>
      <c r="J189" s="8"/>
      <c r="K189" s="8"/>
      <c r="L189" s="42"/>
      <c r="M189" s="35" t="str">
        <f t="shared" si="418"/>
        <v/>
      </c>
      <c r="N189" s="23"/>
      <c r="O189" s="23"/>
      <c r="P189" s="35" t="str">
        <f t="shared" si="419"/>
        <v/>
      </c>
      <c r="Q189" s="24"/>
      <c r="R189" s="24"/>
      <c r="S189" s="35" t="str">
        <f t="shared" si="420"/>
        <v/>
      </c>
      <c r="T189" s="24"/>
      <c r="U189" s="24"/>
      <c r="V189" s="35" t="str">
        <f t="shared" si="421"/>
        <v/>
      </c>
      <c r="W189" s="24"/>
      <c r="X189" s="24"/>
      <c r="Y189" s="35" t="str">
        <f t="shared" si="422"/>
        <v/>
      </c>
      <c r="Z189" s="24"/>
      <c r="AA189" s="24"/>
      <c r="AB189" s="35" t="str">
        <f t="shared" si="423"/>
        <v/>
      </c>
      <c r="AC189" s="24"/>
      <c r="AD189" s="24"/>
      <c r="AE189" s="35" t="str">
        <f t="shared" si="424"/>
        <v/>
      </c>
      <c r="AF189" s="25"/>
      <c r="AG189" s="25"/>
      <c r="AH189" s="35" t="str">
        <f t="shared" si="425"/>
        <v/>
      </c>
      <c r="AI189" s="25"/>
      <c r="AJ189" s="25"/>
      <c r="AK189" s="35" t="str">
        <f t="shared" si="426"/>
        <v/>
      </c>
      <c r="AL189" s="25"/>
      <c r="AM189" s="25"/>
      <c r="AN189" s="35" t="str">
        <f t="shared" si="427"/>
        <v/>
      </c>
      <c r="AO189" s="25"/>
      <c r="AP189" s="25"/>
      <c r="AQ189" s="35" t="str">
        <f t="shared" si="428"/>
        <v/>
      </c>
      <c r="AR189" s="25"/>
      <c r="AS189" s="25"/>
      <c r="AT189" s="35" t="str">
        <f t="shared" si="429"/>
        <v/>
      </c>
      <c r="AU189" s="25"/>
      <c r="AV189" s="25"/>
      <c r="AW189" s="18">
        <f t="shared" si="430"/>
        <v>0</v>
      </c>
      <c r="AX189" s="18">
        <f t="shared" si="431"/>
        <v>0</v>
      </c>
      <c r="AY189" s="19">
        <f t="shared" si="432"/>
        <v>0</v>
      </c>
    </row>
    <row r="190" spans="2:51" ht="14.1" hidden="1" customHeight="1">
      <c r="B190" s="230"/>
      <c r="C190" s="84"/>
      <c r="D190" s="232"/>
      <c r="E190" s="42"/>
      <c r="F190" s="7"/>
      <c r="G190" s="8"/>
      <c r="H190" s="8"/>
      <c r="I190" s="8"/>
      <c r="J190" s="8"/>
      <c r="K190" s="8"/>
      <c r="L190" s="42"/>
      <c r="M190" s="35" t="str">
        <f t="shared" si="418"/>
        <v/>
      </c>
      <c r="N190" s="23"/>
      <c r="O190" s="23"/>
      <c r="P190" s="35" t="str">
        <f t="shared" si="419"/>
        <v/>
      </c>
      <c r="Q190" s="24"/>
      <c r="R190" s="24"/>
      <c r="S190" s="35" t="str">
        <f t="shared" si="420"/>
        <v/>
      </c>
      <c r="T190" s="24"/>
      <c r="U190" s="24"/>
      <c r="V190" s="35" t="str">
        <f t="shared" si="421"/>
        <v/>
      </c>
      <c r="W190" s="24"/>
      <c r="X190" s="24"/>
      <c r="Y190" s="35" t="str">
        <f t="shared" si="422"/>
        <v/>
      </c>
      <c r="Z190" s="24"/>
      <c r="AA190" s="24"/>
      <c r="AB190" s="35" t="str">
        <f t="shared" si="423"/>
        <v/>
      </c>
      <c r="AC190" s="24"/>
      <c r="AD190" s="24"/>
      <c r="AE190" s="35" t="str">
        <f t="shared" si="424"/>
        <v/>
      </c>
      <c r="AF190" s="25"/>
      <c r="AG190" s="25"/>
      <c r="AH190" s="35" t="str">
        <f t="shared" si="425"/>
        <v/>
      </c>
      <c r="AI190" s="25"/>
      <c r="AJ190" s="25"/>
      <c r="AK190" s="35" t="str">
        <f t="shared" si="426"/>
        <v/>
      </c>
      <c r="AL190" s="25"/>
      <c r="AM190" s="25"/>
      <c r="AN190" s="35" t="str">
        <f t="shared" si="427"/>
        <v/>
      </c>
      <c r="AO190" s="25"/>
      <c r="AP190" s="25"/>
      <c r="AQ190" s="35" t="str">
        <f t="shared" si="428"/>
        <v/>
      </c>
      <c r="AR190" s="25"/>
      <c r="AS190" s="25"/>
      <c r="AT190" s="35" t="str">
        <f t="shared" si="429"/>
        <v/>
      </c>
      <c r="AU190" s="25"/>
      <c r="AV190" s="25"/>
      <c r="AW190" s="18">
        <f t="shared" si="430"/>
        <v>0</v>
      </c>
      <c r="AX190" s="18">
        <f t="shared" si="431"/>
        <v>0</v>
      </c>
      <c r="AY190" s="19">
        <f t="shared" si="432"/>
        <v>0</v>
      </c>
    </row>
    <row r="191" spans="2:51" ht="14.1" hidden="1" customHeight="1">
      <c r="B191" s="230"/>
      <c r="C191" s="84"/>
      <c r="D191" s="232"/>
      <c r="E191" s="42"/>
      <c r="F191" s="7"/>
      <c r="G191" s="8"/>
      <c r="H191" s="8"/>
      <c r="I191" s="8"/>
      <c r="J191" s="8"/>
      <c r="K191" s="8"/>
      <c r="L191" s="42"/>
      <c r="M191" s="35" t="str">
        <f t="shared" si="418"/>
        <v/>
      </c>
      <c r="N191" s="23"/>
      <c r="O191" s="23"/>
      <c r="P191" s="35" t="str">
        <f t="shared" si="419"/>
        <v/>
      </c>
      <c r="Q191" s="24"/>
      <c r="R191" s="24"/>
      <c r="S191" s="35" t="str">
        <f t="shared" si="420"/>
        <v/>
      </c>
      <c r="T191" s="24"/>
      <c r="U191" s="24"/>
      <c r="V191" s="35" t="str">
        <f t="shared" si="421"/>
        <v/>
      </c>
      <c r="W191" s="24"/>
      <c r="X191" s="24"/>
      <c r="Y191" s="35" t="str">
        <f t="shared" si="422"/>
        <v/>
      </c>
      <c r="Z191" s="24"/>
      <c r="AA191" s="24"/>
      <c r="AB191" s="35" t="str">
        <f t="shared" si="423"/>
        <v/>
      </c>
      <c r="AC191" s="24"/>
      <c r="AD191" s="24"/>
      <c r="AE191" s="35" t="str">
        <f t="shared" si="424"/>
        <v/>
      </c>
      <c r="AF191" s="25"/>
      <c r="AG191" s="25"/>
      <c r="AH191" s="35" t="str">
        <f t="shared" si="425"/>
        <v/>
      </c>
      <c r="AI191" s="25"/>
      <c r="AJ191" s="25"/>
      <c r="AK191" s="35" t="str">
        <f t="shared" si="426"/>
        <v/>
      </c>
      <c r="AL191" s="25"/>
      <c r="AM191" s="25"/>
      <c r="AN191" s="35" t="str">
        <f t="shared" si="427"/>
        <v/>
      </c>
      <c r="AO191" s="25"/>
      <c r="AP191" s="25"/>
      <c r="AQ191" s="35" t="str">
        <f t="shared" si="428"/>
        <v/>
      </c>
      <c r="AR191" s="25"/>
      <c r="AS191" s="25"/>
      <c r="AT191" s="35" t="str">
        <f t="shared" si="429"/>
        <v/>
      </c>
      <c r="AU191" s="25"/>
      <c r="AV191" s="25"/>
      <c r="AW191" s="18">
        <f t="shared" si="430"/>
        <v>0</v>
      </c>
      <c r="AX191" s="18">
        <f t="shared" si="431"/>
        <v>0</v>
      </c>
      <c r="AY191" s="19">
        <f t="shared" si="432"/>
        <v>0</v>
      </c>
    </row>
    <row r="192" spans="2:51" ht="14.1" hidden="1" customHeight="1">
      <c r="B192" s="230"/>
      <c r="C192" s="84"/>
      <c r="D192" s="232"/>
      <c r="E192" s="42"/>
      <c r="F192" s="7"/>
      <c r="G192" s="8"/>
      <c r="H192" s="8"/>
      <c r="I192" s="8"/>
      <c r="J192" s="8"/>
      <c r="K192" s="8"/>
      <c r="L192" s="42"/>
      <c r="M192" s="35" t="str">
        <f t="shared" si="418"/>
        <v/>
      </c>
      <c r="N192" s="23"/>
      <c r="O192" s="23"/>
      <c r="P192" s="35" t="str">
        <f t="shared" si="419"/>
        <v/>
      </c>
      <c r="Q192" s="24"/>
      <c r="R192" s="24"/>
      <c r="S192" s="35" t="str">
        <f t="shared" si="420"/>
        <v/>
      </c>
      <c r="T192" s="24"/>
      <c r="U192" s="24"/>
      <c r="V192" s="35" t="str">
        <f t="shared" si="421"/>
        <v/>
      </c>
      <c r="W192" s="24"/>
      <c r="X192" s="24"/>
      <c r="Y192" s="35" t="str">
        <f t="shared" si="422"/>
        <v/>
      </c>
      <c r="Z192" s="24"/>
      <c r="AA192" s="24"/>
      <c r="AB192" s="35" t="str">
        <f t="shared" si="423"/>
        <v/>
      </c>
      <c r="AC192" s="24"/>
      <c r="AD192" s="24"/>
      <c r="AE192" s="35" t="str">
        <f t="shared" si="424"/>
        <v/>
      </c>
      <c r="AF192" s="25"/>
      <c r="AG192" s="25"/>
      <c r="AH192" s="35" t="str">
        <f t="shared" si="425"/>
        <v/>
      </c>
      <c r="AI192" s="25"/>
      <c r="AJ192" s="25"/>
      <c r="AK192" s="35" t="str">
        <f t="shared" si="426"/>
        <v/>
      </c>
      <c r="AL192" s="25"/>
      <c r="AM192" s="25"/>
      <c r="AN192" s="35" t="str">
        <f t="shared" si="427"/>
        <v/>
      </c>
      <c r="AO192" s="25"/>
      <c r="AP192" s="25"/>
      <c r="AQ192" s="35" t="str">
        <f t="shared" si="428"/>
        <v/>
      </c>
      <c r="AR192" s="25"/>
      <c r="AS192" s="25"/>
      <c r="AT192" s="35" t="str">
        <f t="shared" si="429"/>
        <v/>
      </c>
      <c r="AU192" s="25"/>
      <c r="AV192" s="25"/>
      <c r="AW192" s="18">
        <f t="shared" si="430"/>
        <v>0</v>
      </c>
      <c r="AX192" s="18">
        <f t="shared" si="431"/>
        <v>0</v>
      </c>
      <c r="AY192" s="19">
        <f t="shared" si="432"/>
        <v>0</v>
      </c>
    </row>
    <row r="193" spans="2:51" ht="14.1" hidden="1" customHeight="1">
      <c r="B193" s="230"/>
      <c r="C193" s="84"/>
      <c r="D193" s="232"/>
      <c r="E193" s="42"/>
      <c r="F193" s="7"/>
      <c r="G193" s="8"/>
      <c r="H193" s="8"/>
      <c r="I193" s="8"/>
      <c r="J193" s="8"/>
      <c r="K193" s="8"/>
      <c r="L193" s="42"/>
      <c r="M193" s="35" t="str">
        <f t="shared" si="418"/>
        <v/>
      </c>
      <c r="N193" s="23"/>
      <c r="O193" s="23"/>
      <c r="P193" s="35" t="str">
        <f t="shared" si="419"/>
        <v/>
      </c>
      <c r="Q193" s="24"/>
      <c r="R193" s="24"/>
      <c r="S193" s="35" t="str">
        <f t="shared" si="420"/>
        <v/>
      </c>
      <c r="T193" s="24"/>
      <c r="U193" s="24"/>
      <c r="V193" s="35" t="str">
        <f t="shared" si="421"/>
        <v/>
      </c>
      <c r="W193" s="24"/>
      <c r="X193" s="24"/>
      <c r="Y193" s="35" t="str">
        <f t="shared" si="422"/>
        <v/>
      </c>
      <c r="Z193" s="24"/>
      <c r="AA193" s="24"/>
      <c r="AB193" s="35" t="str">
        <f t="shared" si="423"/>
        <v/>
      </c>
      <c r="AC193" s="24"/>
      <c r="AD193" s="24"/>
      <c r="AE193" s="35" t="str">
        <f t="shared" si="424"/>
        <v/>
      </c>
      <c r="AF193" s="25"/>
      <c r="AG193" s="25"/>
      <c r="AH193" s="35" t="str">
        <f t="shared" si="425"/>
        <v/>
      </c>
      <c r="AI193" s="25"/>
      <c r="AJ193" s="25"/>
      <c r="AK193" s="35" t="str">
        <f t="shared" si="426"/>
        <v/>
      </c>
      <c r="AL193" s="25"/>
      <c r="AM193" s="25"/>
      <c r="AN193" s="35" t="str">
        <f t="shared" si="427"/>
        <v/>
      </c>
      <c r="AO193" s="25"/>
      <c r="AP193" s="25"/>
      <c r="AQ193" s="35" t="str">
        <f t="shared" si="428"/>
        <v/>
      </c>
      <c r="AR193" s="25"/>
      <c r="AS193" s="25"/>
      <c r="AT193" s="35" t="str">
        <f t="shared" si="429"/>
        <v/>
      </c>
      <c r="AU193" s="25"/>
      <c r="AV193" s="25"/>
      <c r="AW193" s="18">
        <f t="shared" si="430"/>
        <v>0</v>
      </c>
      <c r="AX193" s="18">
        <f t="shared" si="431"/>
        <v>0</v>
      </c>
      <c r="AY193" s="19">
        <f t="shared" si="432"/>
        <v>0</v>
      </c>
    </row>
    <row r="194" spans="2:51" ht="14.1" hidden="1" customHeight="1">
      <c r="B194" s="230"/>
      <c r="C194" s="84"/>
      <c r="D194" s="232"/>
      <c r="E194" s="42"/>
      <c r="F194" s="7"/>
      <c r="G194" s="8"/>
      <c r="H194" s="8"/>
      <c r="I194" s="8"/>
      <c r="J194" s="8"/>
      <c r="K194" s="8"/>
      <c r="L194" s="42"/>
      <c r="M194" s="35" t="str">
        <f t="shared" si="418"/>
        <v/>
      </c>
      <c r="N194" s="23"/>
      <c r="O194" s="23"/>
      <c r="P194" s="35" t="str">
        <f t="shared" si="419"/>
        <v/>
      </c>
      <c r="Q194" s="24"/>
      <c r="R194" s="24"/>
      <c r="S194" s="35" t="str">
        <f t="shared" si="420"/>
        <v/>
      </c>
      <c r="T194" s="24"/>
      <c r="U194" s="24"/>
      <c r="V194" s="35" t="str">
        <f t="shared" si="421"/>
        <v/>
      </c>
      <c r="W194" s="24"/>
      <c r="X194" s="24"/>
      <c r="Y194" s="35" t="str">
        <f t="shared" si="422"/>
        <v/>
      </c>
      <c r="Z194" s="24"/>
      <c r="AA194" s="24"/>
      <c r="AB194" s="35" t="str">
        <f t="shared" si="423"/>
        <v/>
      </c>
      <c r="AC194" s="24"/>
      <c r="AD194" s="24"/>
      <c r="AE194" s="35" t="str">
        <f t="shared" si="424"/>
        <v/>
      </c>
      <c r="AF194" s="25"/>
      <c r="AG194" s="25"/>
      <c r="AH194" s="35" t="str">
        <f t="shared" si="425"/>
        <v/>
      </c>
      <c r="AI194" s="25"/>
      <c r="AJ194" s="25"/>
      <c r="AK194" s="35" t="str">
        <f t="shared" si="426"/>
        <v/>
      </c>
      <c r="AL194" s="25"/>
      <c r="AM194" s="25"/>
      <c r="AN194" s="35" t="str">
        <f t="shared" si="427"/>
        <v/>
      </c>
      <c r="AO194" s="25"/>
      <c r="AP194" s="25"/>
      <c r="AQ194" s="35" t="str">
        <f t="shared" si="428"/>
        <v/>
      </c>
      <c r="AR194" s="25"/>
      <c r="AS194" s="25"/>
      <c r="AT194" s="35" t="str">
        <f t="shared" si="429"/>
        <v/>
      </c>
      <c r="AU194" s="25"/>
      <c r="AV194" s="25"/>
      <c r="AW194" s="18">
        <f t="shared" si="430"/>
        <v>0</v>
      </c>
      <c r="AX194" s="18">
        <f t="shared" si="431"/>
        <v>0</v>
      </c>
      <c r="AY194" s="19">
        <f t="shared" si="432"/>
        <v>0</v>
      </c>
    </row>
    <row r="195" spans="2:51" ht="14.1" hidden="1" customHeight="1">
      <c r="B195" s="230"/>
      <c r="C195" s="84"/>
      <c r="D195" s="232"/>
      <c r="E195" s="42"/>
      <c r="F195" s="7"/>
      <c r="G195" s="8"/>
      <c r="H195" s="8"/>
      <c r="I195" s="8"/>
      <c r="J195" s="8"/>
      <c r="K195" s="8"/>
      <c r="L195" s="42"/>
      <c r="M195" s="35" t="str">
        <f t="shared" si="418"/>
        <v/>
      </c>
      <c r="N195" s="23"/>
      <c r="O195" s="23"/>
      <c r="P195" s="35" t="str">
        <f t="shared" si="419"/>
        <v/>
      </c>
      <c r="Q195" s="24"/>
      <c r="R195" s="24"/>
      <c r="S195" s="35" t="str">
        <f t="shared" si="420"/>
        <v/>
      </c>
      <c r="T195" s="24"/>
      <c r="U195" s="24"/>
      <c r="V195" s="35" t="str">
        <f t="shared" si="421"/>
        <v/>
      </c>
      <c r="W195" s="24"/>
      <c r="X195" s="24"/>
      <c r="Y195" s="35" t="str">
        <f t="shared" si="422"/>
        <v/>
      </c>
      <c r="Z195" s="24"/>
      <c r="AA195" s="24"/>
      <c r="AB195" s="35" t="str">
        <f t="shared" si="423"/>
        <v/>
      </c>
      <c r="AC195" s="24"/>
      <c r="AD195" s="24"/>
      <c r="AE195" s="35" t="str">
        <f t="shared" si="424"/>
        <v/>
      </c>
      <c r="AF195" s="25"/>
      <c r="AG195" s="25"/>
      <c r="AH195" s="35" t="str">
        <f t="shared" si="425"/>
        <v/>
      </c>
      <c r="AI195" s="25"/>
      <c r="AJ195" s="25"/>
      <c r="AK195" s="35" t="str">
        <f t="shared" si="426"/>
        <v/>
      </c>
      <c r="AL195" s="25"/>
      <c r="AM195" s="25"/>
      <c r="AN195" s="35" t="str">
        <f t="shared" si="427"/>
        <v/>
      </c>
      <c r="AO195" s="25"/>
      <c r="AP195" s="25"/>
      <c r="AQ195" s="35" t="str">
        <f t="shared" si="428"/>
        <v/>
      </c>
      <c r="AR195" s="25"/>
      <c r="AS195" s="25"/>
      <c r="AT195" s="35" t="str">
        <f t="shared" si="429"/>
        <v/>
      </c>
      <c r="AU195" s="25"/>
      <c r="AV195" s="25"/>
      <c r="AW195" s="18">
        <f t="shared" si="430"/>
        <v>0</v>
      </c>
      <c r="AX195" s="18">
        <f t="shared" si="431"/>
        <v>0</v>
      </c>
      <c r="AY195" s="19">
        <f t="shared" si="432"/>
        <v>0</v>
      </c>
    </row>
    <row r="196" spans="2:51" ht="14.1" hidden="1" customHeight="1">
      <c r="B196" s="230"/>
      <c r="C196" s="84"/>
      <c r="D196" s="232"/>
      <c r="E196" s="42"/>
      <c r="F196" s="7"/>
      <c r="G196" s="8"/>
      <c r="H196" s="8"/>
      <c r="I196" s="8"/>
      <c r="J196" s="8"/>
      <c r="K196" s="8"/>
      <c r="L196" s="42"/>
      <c r="M196" s="35" t="str">
        <f t="shared" si="418"/>
        <v/>
      </c>
      <c r="N196" s="23"/>
      <c r="O196" s="23"/>
      <c r="P196" s="35" t="str">
        <f t="shared" si="419"/>
        <v/>
      </c>
      <c r="Q196" s="24"/>
      <c r="R196" s="24"/>
      <c r="S196" s="35" t="str">
        <f t="shared" si="420"/>
        <v/>
      </c>
      <c r="T196" s="24"/>
      <c r="U196" s="24"/>
      <c r="V196" s="35" t="str">
        <f t="shared" si="421"/>
        <v/>
      </c>
      <c r="W196" s="24"/>
      <c r="X196" s="24"/>
      <c r="Y196" s="35" t="str">
        <f t="shared" si="422"/>
        <v/>
      </c>
      <c r="Z196" s="24"/>
      <c r="AA196" s="24"/>
      <c r="AB196" s="35" t="str">
        <f t="shared" si="423"/>
        <v/>
      </c>
      <c r="AC196" s="24"/>
      <c r="AD196" s="24"/>
      <c r="AE196" s="35" t="str">
        <f t="shared" si="424"/>
        <v/>
      </c>
      <c r="AF196" s="25"/>
      <c r="AG196" s="25"/>
      <c r="AH196" s="35" t="str">
        <f t="shared" si="425"/>
        <v/>
      </c>
      <c r="AI196" s="25"/>
      <c r="AJ196" s="25"/>
      <c r="AK196" s="35" t="str">
        <f t="shared" si="426"/>
        <v/>
      </c>
      <c r="AL196" s="25"/>
      <c r="AM196" s="25"/>
      <c r="AN196" s="35" t="str">
        <f t="shared" si="427"/>
        <v/>
      </c>
      <c r="AO196" s="25"/>
      <c r="AP196" s="25"/>
      <c r="AQ196" s="35" t="str">
        <f t="shared" si="428"/>
        <v/>
      </c>
      <c r="AR196" s="25"/>
      <c r="AS196" s="25"/>
      <c r="AT196" s="35" t="str">
        <f t="shared" si="429"/>
        <v/>
      </c>
      <c r="AU196" s="25"/>
      <c r="AV196" s="25"/>
      <c r="AW196" s="18">
        <f t="shared" si="430"/>
        <v>0</v>
      </c>
      <c r="AX196" s="18">
        <f t="shared" si="431"/>
        <v>0</v>
      </c>
      <c r="AY196" s="19">
        <f t="shared" si="432"/>
        <v>0</v>
      </c>
    </row>
    <row r="197" spans="2:51" ht="14.1" hidden="1" customHeight="1">
      <c r="B197" s="230"/>
      <c r="C197" s="84"/>
      <c r="D197" s="232"/>
      <c r="E197" s="42"/>
      <c r="F197" s="7"/>
      <c r="G197" s="8"/>
      <c r="H197" s="8"/>
      <c r="I197" s="8"/>
      <c r="J197" s="8"/>
      <c r="K197" s="8"/>
      <c r="L197" s="42"/>
      <c r="M197" s="35" t="str">
        <f t="shared" si="418"/>
        <v/>
      </c>
      <c r="N197" s="23"/>
      <c r="O197" s="23"/>
      <c r="P197" s="35" t="str">
        <f t="shared" si="419"/>
        <v/>
      </c>
      <c r="Q197" s="24"/>
      <c r="R197" s="24"/>
      <c r="S197" s="35" t="str">
        <f t="shared" si="420"/>
        <v/>
      </c>
      <c r="T197" s="24"/>
      <c r="U197" s="24"/>
      <c r="V197" s="35" t="str">
        <f t="shared" si="421"/>
        <v/>
      </c>
      <c r="W197" s="24"/>
      <c r="X197" s="24"/>
      <c r="Y197" s="35" t="str">
        <f t="shared" si="422"/>
        <v/>
      </c>
      <c r="Z197" s="24"/>
      <c r="AA197" s="24"/>
      <c r="AB197" s="35" t="str">
        <f t="shared" si="423"/>
        <v/>
      </c>
      <c r="AC197" s="24"/>
      <c r="AD197" s="24"/>
      <c r="AE197" s="35" t="str">
        <f t="shared" si="424"/>
        <v/>
      </c>
      <c r="AF197" s="25"/>
      <c r="AG197" s="25"/>
      <c r="AH197" s="35" t="str">
        <f t="shared" si="425"/>
        <v/>
      </c>
      <c r="AI197" s="25"/>
      <c r="AJ197" s="25"/>
      <c r="AK197" s="35" t="str">
        <f t="shared" si="426"/>
        <v/>
      </c>
      <c r="AL197" s="25"/>
      <c r="AM197" s="25"/>
      <c r="AN197" s="35" t="str">
        <f t="shared" si="427"/>
        <v/>
      </c>
      <c r="AO197" s="25"/>
      <c r="AP197" s="25"/>
      <c r="AQ197" s="35" t="str">
        <f t="shared" si="428"/>
        <v/>
      </c>
      <c r="AR197" s="25"/>
      <c r="AS197" s="25"/>
      <c r="AT197" s="35" t="str">
        <f t="shared" si="429"/>
        <v/>
      </c>
      <c r="AU197" s="25"/>
      <c r="AV197" s="25"/>
      <c r="AW197" s="18">
        <f t="shared" si="430"/>
        <v>0</v>
      </c>
      <c r="AX197" s="18">
        <f t="shared" si="431"/>
        <v>0</v>
      </c>
      <c r="AY197" s="19">
        <f t="shared" si="432"/>
        <v>0</v>
      </c>
    </row>
    <row r="198" spans="2:51" ht="14.1" hidden="1" customHeight="1">
      <c r="B198" s="230"/>
      <c r="C198" s="84"/>
      <c r="D198" s="232"/>
      <c r="E198" s="42"/>
      <c r="F198" s="7"/>
      <c r="G198" s="8"/>
      <c r="H198" s="8"/>
      <c r="I198" s="8"/>
      <c r="J198" s="8"/>
      <c r="K198" s="8"/>
      <c r="L198" s="42"/>
      <c r="M198" s="35" t="str">
        <f t="shared" si="403"/>
        <v/>
      </c>
      <c r="N198" s="23"/>
      <c r="O198" s="23"/>
      <c r="P198" s="35" t="str">
        <f t="shared" si="404"/>
        <v/>
      </c>
      <c r="Q198" s="24"/>
      <c r="R198" s="24"/>
      <c r="S198" s="35" t="str">
        <f t="shared" si="405"/>
        <v/>
      </c>
      <c r="T198" s="24"/>
      <c r="U198" s="24"/>
      <c r="V198" s="35" t="str">
        <f t="shared" si="406"/>
        <v/>
      </c>
      <c r="W198" s="24"/>
      <c r="X198" s="24"/>
      <c r="Y198" s="35" t="str">
        <f t="shared" si="407"/>
        <v/>
      </c>
      <c r="Z198" s="24"/>
      <c r="AA198" s="24"/>
      <c r="AB198" s="35" t="str">
        <f t="shared" si="408"/>
        <v/>
      </c>
      <c r="AC198" s="24"/>
      <c r="AD198" s="24"/>
      <c r="AE198" s="35" t="str">
        <f t="shared" si="409"/>
        <v/>
      </c>
      <c r="AF198" s="25"/>
      <c r="AG198" s="25"/>
      <c r="AH198" s="35" t="str">
        <f t="shared" si="410"/>
        <v/>
      </c>
      <c r="AI198" s="25"/>
      <c r="AJ198" s="25"/>
      <c r="AK198" s="35" t="str">
        <f t="shared" si="411"/>
        <v/>
      </c>
      <c r="AL198" s="25"/>
      <c r="AM198" s="25"/>
      <c r="AN198" s="35" t="str">
        <f t="shared" si="412"/>
        <v/>
      </c>
      <c r="AO198" s="25"/>
      <c r="AP198" s="25"/>
      <c r="AQ198" s="35" t="str">
        <f t="shared" si="413"/>
        <v/>
      </c>
      <c r="AR198" s="25"/>
      <c r="AS198" s="25"/>
      <c r="AT198" s="35" t="str">
        <f t="shared" si="414"/>
        <v/>
      </c>
      <c r="AU198" s="25"/>
      <c r="AV198" s="25"/>
      <c r="AW198" s="18">
        <f t="shared" si="415"/>
        <v>0</v>
      </c>
      <c r="AX198" s="18">
        <f t="shared" si="416"/>
        <v>0</v>
      </c>
      <c r="AY198" s="19">
        <f t="shared" si="417"/>
        <v>0</v>
      </c>
    </row>
    <row r="199" spans="2:51" ht="14.1" hidden="1" customHeight="1">
      <c r="B199" s="230"/>
      <c r="C199" s="84"/>
      <c r="D199" s="232"/>
      <c r="E199" s="42"/>
      <c r="F199" s="7"/>
      <c r="G199" s="8"/>
      <c r="H199" s="8"/>
      <c r="I199" s="8"/>
      <c r="J199" s="8"/>
      <c r="K199" s="8"/>
      <c r="L199" s="42"/>
      <c r="M199" s="35" t="str">
        <f t="shared" ref="M199:M213" si="433">IF(SUM(N199:O199)=0,"",SUM(N199:O199))</f>
        <v/>
      </c>
      <c r="N199" s="23"/>
      <c r="O199" s="23"/>
      <c r="P199" s="35" t="str">
        <f t="shared" ref="P199:P213" si="434">IF(SUM(Q199:R199)=0,"",SUM(Q199:R199))</f>
        <v/>
      </c>
      <c r="Q199" s="24"/>
      <c r="R199" s="24"/>
      <c r="S199" s="35" t="str">
        <f t="shared" ref="S199:S213" si="435">IF(SUM(T199:U199)=0,"",SUM(T199:U199))</f>
        <v/>
      </c>
      <c r="T199" s="24"/>
      <c r="U199" s="24"/>
      <c r="V199" s="35" t="str">
        <f t="shared" ref="V199:V213" si="436">IF(SUM(W199:X199)=0,"",SUM(W199:X199))</f>
        <v/>
      </c>
      <c r="W199" s="24"/>
      <c r="X199" s="24"/>
      <c r="Y199" s="35" t="str">
        <f t="shared" ref="Y199:Y213" si="437">IF(SUM(Z199:AA199)=0,"",SUM(Z199:AA199))</f>
        <v/>
      </c>
      <c r="Z199" s="24"/>
      <c r="AA199" s="24"/>
      <c r="AB199" s="35" t="str">
        <f t="shared" ref="AB199:AB213" si="438">IF(SUM(AC199:AD199)=0,"",SUM(AC199:AD199))</f>
        <v/>
      </c>
      <c r="AC199" s="24"/>
      <c r="AD199" s="24"/>
      <c r="AE199" s="35" t="str">
        <f t="shared" ref="AE199:AE213" si="439">IF(SUM(AF199:AG199)=0,"",SUM(AF199:AG199))</f>
        <v/>
      </c>
      <c r="AF199" s="25"/>
      <c r="AG199" s="25"/>
      <c r="AH199" s="35" t="str">
        <f t="shared" ref="AH199:AH213" si="440">IF(SUM(AI199:AJ199)=0,"",SUM(AI199:AJ199))</f>
        <v/>
      </c>
      <c r="AI199" s="25"/>
      <c r="AJ199" s="25"/>
      <c r="AK199" s="35" t="str">
        <f t="shared" ref="AK199:AK213" si="441">IF(SUM(AL199:AM199)=0,"",SUM(AL199:AM199))</f>
        <v/>
      </c>
      <c r="AL199" s="25"/>
      <c r="AM199" s="25"/>
      <c r="AN199" s="35" t="str">
        <f t="shared" ref="AN199:AN213" si="442">IF(SUM(AO199:AP199)=0,"",SUM(AO199:AP199))</f>
        <v/>
      </c>
      <c r="AO199" s="25"/>
      <c r="AP199" s="25"/>
      <c r="AQ199" s="35" t="str">
        <f t="shared" ref="AQ199:AQ213" si="443">IF(SUM(AR199:AS199)=0,"",SUM(AR199:AS199))</f>
        <v/>
      </c>
      <c r="AR199" s="25"/>
      <c r="AS199" s="25"/>
      <c r="AT199" s="35" t="str">
        <f t="shared" ref="AT199:AT213" si="444">IF(SUM(AU199:AV199)=0,"",SUM(AU199:AV199))</f>
        <v/>
      </c>
      <c r="AU199" s="25"/>
      <c r="AV199" s="25"/>
      <c r="AW199" s="18">
        <f t="shared" ref="AW199:AW213" si="445">SUM(M199,P199,S199,V199,Y199,AB199,AE199,AH199,AK199,AN199,AQ199,AT199)</f>
        <v>0</v>
      </c>
      <c r="AX199" s="18">
        <f t="shared" ref="AX199:AX213" si="446">SUM(N199,Q199,T199,W199,Z199,AC199,AF199,AI199,AL199,AO199,AR199,AU199)</f>
        <v>0</v>
      </c>
      <c r="AY199" s="19">
        <f t="shared" ref="AY199:AY213" si="447">SUM(O199,R199,U199,X199,AA199,AD199,AG199,AJ199,AM199,AP199,AS199,AV199)</f>
        <v>0</v>
      </c>
    </row>
    <row r="200" spans="2:51" ht="14.1" hidden="1" customHeight="1">
      <c r="B200" s="230"/>
      <c r="C200" s="84"/>
      <c r="D200" s="232"/>
      <c r="E200" s="42"/>
      <c r="F200" s="7"/>
      <c r="G200" s="8"/>
      <c r="H200" s="8"/>
      <c r="I200" s="8"/>
      <c r="J200" s="8"/>
      <c r="K200" s="8"/>
      <c r="L200" s="42"/>
      <c r="M200" s="35" t="str">
        <f t="shared" si="433"/>
        <v/>
      </c>
      <c r="N200" s="23"/>
      <c r="O200" s="23"/>
      <c r="P200" s="35" t="str">
        <f t="shared" si="434"/>
        <v/>
      </c>
      <c r="Q200" s="24"/>
      <c r="R200" s="24"/>
      <c r="S200" s="35" t="str">
        <f t="shared" si="435"/>
        <v/>
      </c>
      <c r="T200" s="24"/>
      <c r="U200" s="24"/>
      <c r="V200" s="35" t="str">
        <f t="shared" si="436"/>
        <v/>
      </c>
      <c r="W200" s="24"/>
      <c r="X200" s="24"/>
      <c r="Y200" s="35" t="str">
        <f t="shared" si="437"/>
        <v/>
      </c>
      <c r="Z200" s="24"/>
      <c r="AA200" s="24"/>
      <c r="AB200" s="35" t="str">
        <f t="shared" si="438"/>
        <v/>
      </c>
      <c r="AC200" s="24"/>
      <c r="AD200" s="24"/>
      <c r="AE200" s="35" t="str">
        <f t="shared" si="439"/>
        <v/>
      </c>
      <c r="AF200" s="25"/>
      <c r="AG200" s="25"/>
      <c r="AH200" s="35" t="str">
        <f t="shared" si="440"/>
        <v/>
      </c>
      <c r="AI200" s="25"/>
      <c r="AJ200" s="25"/>
      <c r="AK200" s="35" t="str">
        <f t="shared" si="441"/>
        <v/>
      </c>
      <c r="AL200" s="25"/>
      <c r="AM200" s="25"/>
      <c r="AN200" s="35" t="str">
        <f t="shared" si="442"/>
        <v/>
      </c>
      <c r="AO200" s="25"/>
      <c r="AP200" s="25"/>
      <c r="AQ200" s="35" t="str">
        <f t="shared" si="443"/>
        <v/>
      </c>
      <c r="AR200" s="25"/>
      <c r="AS200" s="25"/>
      <c r="AT200" s="35" t="str">
        <f t="shared" si="444"/>
        <v/>
      </c>
      <c r="AU200" s="25"/>
      <c r="AV200" s="25"/>
      <c r="AW200" s="18">
        <f t="shared" si="445"/>
        <v>0</v>
      </c>
      <c r="AX200" s="18">
        <f t="shared" si="446"/>
        <v>0</v>
      </c>
      <c r="AY200" s="19">
        <f t="shared" si="447"/>
        <v>0</v>
      </c>
    </row>
    <row r="201" spans="2:51" ht="14.1" hidden="1" customHeight="1">
      <c r="B201" s="230"/>
      <c r="C201" s="84"/>
      <c r="D201" s="232"/>
      <c r="E201" s="42"/>
      <c r="F201" s="7"/>
      <c r="G201" s="8"/>
      <c r="H201" s="8"/>
      <c r="I201" s="8"/>
      <c r="J201" s="8"/>
      <c r="K201" s="8"/>
      <c r="L201" s="42"/>
      <c r="M201" s="35" t="str">
        <f t="shared" si="433"/>
        <v/>
      </c>
      <c r="N201" s="23"/>
      <c r="O201" s="23"/>
      <c r="P201" s="35" t="str">
        <f t="shared" si="434"/>
        <v/>
      </c>
      <c r="Q201" s="24"/>
      <c r="R201" s="24"/>
      <c r="S201" s="35" t="str">
        <f t="shared" si="435"/>
        <v/>
      </c>
      <c r="T201" s="24"/>
      <c r="U201" s="24"/>
      <c r="V201" s="35" t="str">
        <f t="shared" si="436"/>
        <v/>
      </c>
      <c r="W201" s="24"/>
      <c r="X201" s="24"/>
      <c r="Y201" s="35" t="str">
        <f t="shared" si="437"/>
        <v/>
      </c>
      <c r="Z201" s="24"/>
      <c r="AA201" s="24"/>
      <c r="AB201" s="35" t="str">
        <f t="shared" si="438"/>
        <v/>
      </c>
      <c r="AC201" s="24"/>
      <c r="AD201" s="24"/>
      <c r="AE201" s="35" t="str">
        <f t="shared" si="439"/>
        <v/>
      </c>
      <c r="AF201" s="25"/>
      <c r="AG201" s="25"/>
      <c r="AH201" s="35" t="str">
        <f t="shared" si="440"/>
        <v/>
      </c>
      <c r="AI201" s="25"/>
      <c r="AJ201" s="25"/>
      <c r="AK201" s="35" t="str">
        <f t="shared" si="441"/>
        <v/>
      </c>
      <c r="AL201" s="25"/>
      <c r="AM201" s="25"/>
      <c r="AN201" s="35" t="str">
        <f t="shared" si="442"/>
        <v/>
      </c>
      <c r="AO201" s="25"/>
      <c r="AP201" s="25"/>
      <c r="AQ201" s="35" t="str">
        <f t="shared" si="443"/>
        <v/>
      </c>
      <c r="AR201" s="25"/>
      <c r="AS201" s="25"/>
      <c r="AT201" s="35" t="str">
        <f t="shared" si="444"/>
        <v/>
      </c>
      <c r="AU201" s="25"/>
      <c r="AV201" s="25"/>
      <c r="AW201" s="18">
        <f t="shared" si="445"/>
        <v>0</v>
      </c>
      <c r="AX201" s="18">
        <f t="shared" si="446"/>
        <v>0</v>
      </c>
      <c r="AY201" s="19">
        <f t="shared" si="447"/>
        <v>0</v>
      </c>
    </row>
    <row r="202" spans="2:51" ht="14.1" hidden="1" customHeight="1">
      <c r="B202" s="230"/>
      <c r="C202" s="84"/>
      <c r="D202" s="232"/>
      <c r="E202" s="42"/>
      <c r="F202" s="7"/>
      <c r="G202" s="8"/>
      <c r="H202" s="8"/>
      <c r="I202" s="8"/>
      <c r="J202" s="8"/>
      <c r="K202" s="8"/>
      <c r="L202" s="42"/>
      <c r="M202" s="35" t="str">
        <f t="shared" si="433"/>
        <v/>
      </c>
      <c r="N202" s="23"/>
      <c r="O202" s="23"/>
      <c r="P202" s="35" t="str">
        <f t="shared" si="434"/>
        <v/>
      </c>
      <c r="Q202" s="24"/>
      <c r="R202" s="24"/>
      <c r="S202" s="35" t="str">
        <f t="shared" si="435"/>
        <v/>
      </c>
      <c r="T202" s="24"/>
      <c r="U202" s="24"/>
      <c r="V202" s="35" t="str">
        <f t="shared" si="436"/>
        <v/>
      </c>
      <c r="W202" s="24"/>
      <c r="X202" s="24"/>
      <c r="Y202" s="35" t="str">
        <f t="shared" si="437"/>
        <v/>
      </c>
      <c r="Z202" s="24"/>
      <c r="AA202" s="24"/>
      <c r="AB202" s="35" t="str">
        <f t="shared" si="438"/>
        <v/>
      </c>
      <c r="AC202" s="24"/>
      <c r="AD202" s="24"/>
      <c r="AE202" s="35" t="str">
        <f t="shared" si="439"/>
        <v/>
      </c>
      <c r="AF202" s="25"/>
      <c r="AG202" s="25"/>
      <c r="AH202" s="35" t="str">
        <f t="shared" si="440"/>
        <v/>
      </c>
      <c r="AI202" s="25"/>
      <c r="AJ202" s="25"/>
      <c r="AK202" s="35" t="str">
        <f t="shared" si="441"/>
        <v/>
      </c>
      <c r="AL202" s="25"/>
      <c r="AM202" s="25"/>
      <c r="AN202" s="35" t="str">
        <f t="shared" si="442"/>
        <v/>
      </c>
      <c r="AO202" s="25"/>
      <c r="AP202" s="25"/>
      <c r="AQ202" s="35" t="str">
        <f t="shared" si="443"/>
        <v/>
      </c>
      <c r="AR202" s="25"/>
      <c r="AS202" s="25"/>
      <c r="AT202" s="35" t="str">
        <f t="shared" si="444"/>
        <v/>
      </c>
      <c r="AU202" s="25"/>
      <c r="AV202" s="25"/>
      <c r="AW202" s="18">
        <f t="shared" si="445"/>
        <v>0</v>
      </c>
      <c r="AX202" s="18">
        <f t="shared" si="446"/>
        <v>0</v>
      </c>
      <c r="AY202" s="19">
        <f t="shared" si="447"/>
        <v>0</v>
      </c>
    </row>
    <row r="203" spans="2:51" ht="14.1" hidden="1" customHeight="1">
      <c r="B203" s="230"/>
      <c r="C203" s="84"/>
      <c r="D203" s="232"/>
      <c r="E203" s="42"/>
      <c r="F203" s="7"/>
      <c r="G203" s="8"/>
      <c r="H203" s="8"/>
      <c r="I203" s="8"/>
      <c r="J203" s="8"/>
      <c r="K203" s="8"/>
      <c r="L203" s="42"/>
      <c r="M203" s="35" t="str">
        <f t="shared" si="433"/>
        <v/>
      </c>
      <c r="N203" s="23"/>
      <c r="O203" s="23"/>
      <c r="P203" s="35" t="str">
        <f t="shared" si="434"/>
        <v/>
      </c>
      <c r="Q203" s="24"/>
      <c r="R203" s="24"/>
      <c r="S203" s="35" t="str">
        <f t="shared" si="435"/>
        <v/>
      </c>
      <c r="T203" s="24"/>
      <c r="U203" s="24"/>
      <c r="V203" s="35" t="str">
        <f t="shared" si="436"/>
        <v/>
      </c>
      <c r="W203" s="24"/>
      <c r="X203" s="24"/>
      <c r="Y203" s="35" t="str">
        <f t="shared" si="437"/>
        <v/>
      </c>
      <c r="Z203" s="24"/>
      <c r="AA203" s="24"/>
      <c r="AB203" s="35" t="str">
        <f t="shared" si="438"/>
        <v/>
      </c>
      <c r="AC203" s="24"/>
      <c r="AD203" s="24"/>
      <c r="AE203" s="35" t="str">
        <f t="shared" si="439"/>
        <v/>
      </c>
      <c r="AF203" s="25"/>
      <c r="AG203" s="25"/>
      <c r="AH203" s="35" t="str">
        <f t="shared" si="440"/>
        <v/>
      </c>
      <c r="AI203" s="25"/>
      <c r="AJ203" s="25"/>
      <c r="AK203" s="35" t="str">
        <f t="shared" si="441"/>
        <v/>
      </c>
      <c r="AL203" s="25"/>
      <c r="AM203" s="25"/>
      <c r="AN203" s="35" t="str">
        <f t="shared" si="442"/>
        <v/>
      </c>
      <c r="AO203" s="25"/>
      <c r="AP203" s="25"/>
      <c r="AQ203" s="35" t="str">
        <f t="shared" si="443"/>
        <v/>
      </c>
      <c r="AR203" s="25"/>
      <c r="AS203" s="25"/>
      <c r="AT203" s="35" t="str">
        <f t="shared" si="444"/>
        <v/>
      </c>
      <c r="AU203" s="25"/>
      <c r="AV203" s="25"/>
      <c r="AW203" s="18">
        <f t="shared" si="445"/>
        <v>0</v>
      </c>
      <c r="AX203" s="18">
        <f t="shared" si="446"/>
        <v>0</v>
      </c>
      <c r="AY203" s="19">
        <f t="shared" si="447"/>
        <v>0</v>
      </c>
    </row>
    <row r="204" spans="2:51" ht="14.1" hidden="1" customHeight="1">
      <c r="B204" s="230"/>
      <c r="C204" s="84"/>
      <c r="D204" s="232"/>
      <c r="E204" s="42"/>
      <c r="F204" s="7"/>
      <c r="G204" s="8"/>
      <c r="H204" s="8"/>
      <c r="I204" s="8"/>
      <c r="J204" s="8"/>
      <c r="K204" s="8"/>
      <c r="L204" s="42"/>
      <c r="M204" s="35" t="str">
        <f t="shared" si="433"/>
        <v/>
      </c>
      <c r="N204" s="23"/>
      <c r="O204" s="23"/>
      <c r="P204" s="35" t="str">
        <f t="shared" si="434"/>
        <v/>
      </c>
      <c r="Q204" s="24"/>
      <c r="R204" s="24"/>
      <c r="S204" s="35" t="str">
        <f t="shared" si="435"/>
        <v/>
      </c>
      <c r="T204" s="24"/>
      <c r="U204" s="24"/>
      <c r="V204" s="35" t="str">
        <f t="shared" si="436"/>
        <v/>
      </c>
      <c r="W204" s="24"/>
      <c r="X204" s="24"/>
      <c r="Y204" s="35" t="str">
        <f t="shared" si="437"/>
        <v/>
      </c>
      <c r="Z204" s="24"/>
      <c r="AA204" s="24"/>
      <c r="AB204" s="35" t="str">
        <f t="shared" si="438"/>
        <v/>
      </c>
      <c r="AC204" s="24"/>
      <c r="AD204" s="24"/>
      <c r="AE204" s="35" t="str">
        <f t="shared" si="439"/>
        <v/>
      </c>
      <c r="AF204" s="25"/>
      <c r="AG204" s="25"/>
      <c r="AH204" s="35" t="str">
        <f t="shared" si="440"/>
        <v/>
      </c>
      <c r="AI204" s="25"/>
      <c r="AJ204" s="25"/>
      <c r="AK204" s="35" t="str">
        <f t="shared" si="441"/>
        <v/>
      </c>
      <c r="AL204" s="25"/>
      <c r="AM204" s="25"/>
      <c r="AN204" s="35" t="str">
        <f t="shared" si="442"/>
        <v/>
      </c>
      <c r="AO204" s="25"/>
      <c r="AP204" s="25"/>
      <c r="AQ204" s="35" t="str">
        <f t="shared" si="443"/>
        <v/>
      </c>
      <c r="AR204" s="25"/>
      <c r="AS204" s="25"/>
      <c r="AT204" s="35" t="str">
        <f t="shared" si="444"/>
        <v/>
      </c>
      <c r="AU204" s="25"/>
      <c r="AV204" s="25"/>
      <c r="AW204" s="18">
        <f t="shared" si="445"/>
        <v>0</v>
      </c>
      <c r="AX204" s="18">
        <f t="shared" si="446"/>
        <v>0</v>
      </c>
      <c r="AY204" s="19">
        <f t="shared" si="447"/>
        <v>0</v>
      </c>
    </row>
    <row r="205" spans="2:51" ht="14.1" hidden="1" customHeight="1">
      <c r="B205" s="230"/>
      <c r="C205" s="84"/>
      <c r="D205" s="232"/>
      <c r="E205" s="42"/>
      <c r="F205" s="7"/>
      <c r="G205" s="8"/>
      <c r="H205" s="8"/>
      <c r="I205" s="8"/>
      <c r="J205" s="8"/>
      <c r="K205" s="8"/>
      <c r="L205" s="42"/>
      <c r="M205" s="35" t="str">
        <f t="shared" si="433"/>
        <v/>
      </c>
      <c r="N205" s="23"/>
      <c r="O205" s="23"/>
      <c r="P205" s="35" t="str">
        <f t="shared" si="434"/>
        <v/>
      </c>
      <c r="Q205" s="24"/>
      <c r="R205" s="24"/>
      <c r="S205" s="35" t="str">
        <f t="shared" si="435"/>
        <v/>
      </c>
      <c r="T205" s="24"/>
      <c r="U205" s="24"/>
      <c r="V205" s="35" t="str">
        <f t="shared" si="436"/>
        <v/>
      </c>
      <c r="W205" s="24"/>
      <c r="X205" s="24"/>
      <c r="Y205" s="35" t="str">
        <f t="shared" si="437"/>
        <v/>
      </c>
      <c r="Z205" s="24"/>
      <c r="AA205" s="24"/>
      <c r="AB205" s="35" t="str">
        <f t="shared" si="438"/>
        <v/>
      </c>
      <c r="AC205" s="24"/>
      <c r="AD205" s="24"/>
      <c r="AE205" s="35" t="str">
        <f t="shared" si="439"/>
        <v/>
      </c>
      <c r="AF205" s="25"/>
      <c r="AG205" s="25"/>
      <c r="AH205" s="35" t="str">
        <f t="shared" si="440"/>
        <v/>
      </c>
      <c r="AI205" s="25"/>
      <c r="AJ205" s="25"/>
      <c r="AK205" s="35" t="str">
        <f t="shared" si="441"/>
        <v/>
      </c>
      <c r="AL205" s="25"/>
      <c r="AM205" s="25"/>
      <c r="AN205" s="35" t="str">
        <f t="shared" si="442"/>
        <v/>
      </c>
      <c r="AO205" s="25"/>
      <c r="AP205" s="25"/>
      <c r="AQ205" s="35" t="str">
        <f t="shared" si="443"/>
        <v/>
      </c>
      <c r="AR205" s="25"/>
      <c r="AS205" s="25"/>
      <c r="AT205" s="35" t="str">
        <f t="shared" si="444"/>
        <v/>
      </c>
      <c r="AU205" s="25"/>
      <c r="AV205" s="25"/>
      <c r="AW205" s="18">
        <f t="shared" si="445"/>
        <v>0</v>
      </c>
      <c r="AX205" s="18">
        <f t="shared" si="446"/>
        <v>0</v>
      </c>
      <c r="AY205" s="19">
        <f t="shared" si="447"/>
        <v>0</v>
      </c>
    </row>
    <row r="206" spans="2:51" ht="14.1" hidden="1" customHeight="1">
      <c r="B206" s="230"/>
      <c r="C206" s="84"/>
      <c r="D206" s="232"/>
      <c r="E206" s="42"/>
      <c r="F206" s="7"/>
      <c r="G206" s="8"/>
      <c r="H206" s="8"/>
      <c r="I206" s="8"/>
      <c r="J206" s="8"/>
      <c r="K206" s="8"/>
      <c r="L206" s="42"/>
      <c r="M206" s="35" t="str">
        <f t="shared" si="433"/>
        <v/>
      </c>
      <c r="N206" s="23"/>
      <c r="O206" s="23"/>
      <c r="P206" s="35" t="str">
        <f t="shared" si="434"/>
        <v/>
      </c>
      <c r="Q206" s="24"/>
      <c r="R206" s="24"/>
      <c r="S206" s="35" t="str">
        <f t="shared" si="435"/>
        <v/>
      </c>
      <c r="T206" s="24"/>
      <c r="U206" s="24"/>
      <c r="V206" s="35" t="str">
        <f t="shared" si="436"/>
        <v/>
      </c>
      <c r="W206" s="24"/>
      <c r="X206" s="24"/>
      <c r="Y206" s="35" t="str">
        <f t="shared" si="437"/>
        <v/>
      </c>
      <c r="Z206" s="24"/>
      <c r="AA206" s="24"/>
      <c r="AB206" s="35" t="str">
        <f t="shared" si="438"/>
        <v/>
      </c>
      <c r="AC206" s="24"/>
      <c r="AD206" s="24"/>
      <c r="AE206" s="35" t="str">
        <f t="shared" si="439"/>
        <v/>
      </c>
      <c r="AF206" s="25"/>
      <c r="AG206" s="25"/>
      <c r="AH206" s="35" t="str">
        <f t="shared" si="440"/>
        <v/>
      </c>
      <c r="AI206" s="25"/>
      <c r="AJ206" s="25"/>
      <c r="AK206" s="35" t="str">
        <f t="shared" si="441"/>
        <v/>
      </c>
      <c r="AL206" s="25"/>
      <c r="AM206" s="25"/>
      <c r="AN206" s="35" t="str">
        <f t="shared" si="442"/>
        <v/>
      </c>
      <c r="AO206" s="25"/>
      <c r="AP206" s="25"/>
      <c r="AQ206" s="35" t="str">
        <f t="shared" si="443"/>
        <v/>
      </c>
      <c r="AR206" s="25"/>
      <c r="AS206" s="25"/>
      <c r="AT206" s="35" t="str">
        <f t="shared" si="444"/>
        <v/>
      </c>
      <c r="AU206" s="25"/>
      <c r="AV206" s="25"/>
      <c r="AW206" s="18">
        <f t="shared" si="445"/>
        <v>0</v>
      </c>
      <c r="AX206" s="18">
        <f t="shared" si="446"/>
        <v>0</v>
      </c>
      <c r="AY206" s="19">
        <f t="shared" si="447"/>
        <v>0</v>
      </c>
    </row>
    <row r="207" spans="2:51" ht="14.1" hidden="1" customHeight="1">
      <c r="B207" s="230"/>
      <c r="C207" s="84"/>
      <c r="D207" s="232"/>
      <c r="E207" s="42"/>
      <c r="F207" s="7"/>
      <c r="G207" s="8"/>
      <c r="H207" s="8"/>
      <c r="I207" s="8"/>
      <c r="J207" s="8"/>
      <c r="K207" s="8"/>
      <c r="L207" s="42"/>
      <c r="M207" s="35" t="str">
        <f t="shared" si="433"/>
        <v/>
      </c>
      <c r="N207" s="23"/>
      <c r="O207" s="23"/>
      <c r="P207" s="35" t="str">
        <f t="shared" si="434"/>
        <v/>
      </c>
      <c r="Q207" s="24"/>
      <c r="R207" s="24"/>
      <c r="S207" s="35" t="str">
        <f t="shared" si="435"/>
        <v/>
      </c>
      <c r="T207" s="24"/>
      <c r="U207" s="24"/>
      <c r="V207" s="35" t="str">
        <f t="shared" si="436"/>
        <v/>
      </c>
      <c r="W207" s="24"/>
      <c r="X207" s="24"/>
      <c r="Y207" s="35" t="str">
        <f t="shared" si="437"/>
        <v/>
      </c>
      <c r="Z207" s="24"/>
      <c r="AA207" s="24"/>
      <c r="AB207" s="35" t="str">
        <f t="shared" si="438"/>
        <v/>
      </c>
      <c r="AC207" s="24"/>
      <c r="AD207" s="24"/>
      <c r="AE207" s="35" t="str">
        <f t="shared" si="439"/>
        <v/>
      </c>
      <c r="AF207" s="25"/>
      <c r="AG207" s="25"/>
      <c r="AH207" s="35" t="str">
        <f t="shared" si="440"/>
        <v/>
      </c>
      <c r="AI207" s="25"/>
      <c r="AJ207" s="25"/>
      <c r="AK207" s="35" t="str">
        <f t="shared" si="441"/>
        <v/>
      </c>
      <c r="AL207" s="25"/>
      <c r="AM207" s="25"/>
      <c r="AN207" s="35" t="str">
        <f t="shared" si="442"/>
        <v/>
      </c>
      <c r="AO207" s="25"/>
      <c r="AP207" s="25"/>
      <c r="AQ207" s="35" t="str">
        <f t="shared" si="443"/>
        <v/>
      </c>
      <c r="AR207" s="25"/>
      <c r="AS207" s="25"/>
      <c r="AT207" s="35" t="str">
        <f t="shared" si="444"/>
        <v/>
      </c>
      <c r="AU207" s="25"/>
      <c r="AV207" s="25"/>
      <c r="AW207" s="18">
        <f t="shared" si="445"/>
        <v>0</v>
      </c>
      <c r="AX207" s="18">
        <f t="shared" si="446"/>
        <v>0</v>
      </c>
      <c r="AY207" s="19">
        <f t="shared" si="447"/>
        <v>0</v>
      </c>
    </row>
    <row r="208" spans="2:51" ht="14.1" hidden="1" customHeight="1">
      <c r="B208" s="230"/>
      <c r="C208" s="84"/>
      <c r="D208" s="232"/>
      <c r="E208" s="42"/>
      <c r="F208" s="7"/>
      <c r="G208" s="8"/>
      <c r="H208" s="8"/>
      <c r="I208" s="8"/>
      <c r="J208" s="8"/>
      <c r="K208" s="8"/>
      <c r="L208" s="42"/>
      <c r="M208" s="35" t="str">
        <f t="shared" si="433"/>
        <v/>
      </c>
      <c r="N208" s="23"/>
      <c r="O208" s="23"/>
      <c r="P208" s="35" t="str">
        <f t="shared" si="434"/>
        <v/>
      </c>
      <c r="Q208" s="24"/>
      <c r="R208" s="24"/>
      <c r="S208" s="35" t="str">
        <f t="shared" si="435"/>
        <v/>
      </c>
      <c r="T208" s="24"/>
      <c r="U208" s="24"/>
      <c r="V208" s="35" t="str">
        <f t="shared" si="436"/>
        <v/>
      </c>
      <c r="W208" s="24"/>
      <c r="X208" s="24"/>
      <c r="Y208" s="35" t="str">
        <f t="shared" si="437"/>
        <v/>
      </c>
      <c r="Z208" s="24"/>
      <c r="AA208" s="24"/>
      <c r="AB208" s="35" t="str">
        <f t="shared" si="438"/>
        <v/>
      </c>
      <c r="AC208" s="24"/>
      <c r="AD208" s="24"/>
      <c r="AE208" s="35" t="str">
        <f t="shared" si="439"/>
        <v/>
      </c>
      <c r="AF208" s="25"/>
      <c r="AG208" s="25"/>
      <c r="AH208" s="35" t="str">
        <f t="shared" si="440"/>
        <v/>
      </c>
      <c r="AI208" s="25"/>
      <c r="AJ208" s="25"/>
      <c r="AK208" s="35" t="str">
        <f t="shared" si="441"/>
        <v/>
      </c>
      <c r="AL208" s="25"/>
      <c r="AM208" s="25"/>
      <c r="AN208" s="35" t="str">
        <f t="shared" si="442"/>
        <v/>
      </c>
      <c r="AO208" s="25"/>
      <c r="AP208" s="25"/>
      <c r="AQ208" s="35" t="str">
        <f t="shared" si="443"/>
        <v/>
      </c>
      <c r="AR208" s="25"/>
      <c r="AS208" s="25"/>
      <c r="AT208" s="35" t="str">
        <f t="shared" si="444"/>
        <v/>
      </c>
      <c r="AU208" s="25"/>
      <c r="AV208" s="25"/>
      <c r="AW208" s="18">
        <f t="shared" si="445"/>
        <v>0</v>
      </c>
      <c r="AX208" s="18">
        <f t="shared" si="446"/>
        <v>0</v>
      </c>
      <c r="AY208" s="19">
        <f t="shared" si="447"/>
        <v>0</v>
      </c>
    </row>
    <row r="209" spans="2:51" ht="14.1" hidden="1" customHeight="1">
      <c r="B209" s="230"/>
      <c r="C209" s="84"/>
      <c r="D209" s="232"/>
      <c r="E209" s="42"/>
      <c r="F209" s="7"/>
      <c r="G209" s="8"/>
      <c r="H209" s="8"/>
      <c r="I209" s="8"/>
      <c r="J209" s="8"/>
      <c r="K209" s="8"/>
      <c r="L209" s="42"/>
      <c r="M209" s="35" t="str">
        <f t="shared" si="433"/>
        <v/>
      </c>
      <c r="N209" s="23"/>
      <c r="O209" s="23"/>
      <c r="P209" s="35" t="str">
        <f t="shared" si="434"/>
        <v/>
      </c>
      <c r="Q209" s="24"/>
      <c r="R209" s="24"/>
      <c r="S209" s="35" t="str">
        <f t="shared" si="435"/>
        <v/>
      </c>
      <c r="T209" s="24"/>
      <c r="U209" s="24"/>
      <c r="V209" s="35" t="str">
        <f t="shared" si="436"/>
        <v/>
      </c>
      <c r="W209" s="24"/>
      <c r="X209" s="24"/>
      <c r="Y209" s="35" t="str">
        <f t="shared" si="437"/>
        <v/>
      </c>
      <c r="Z209" s="24"/>
      <c r="AA209" s="24"/>
      <c r="AB209" s="35" t="str">
        <f t="shared" si="438"/>
        <v/>
      </c>
      <c r="AC209" s="24"/>
      <c r="AD209" s="24"/>
      <c r="AE209" s="35" t="str">
        <f t="shared" si="439"/>
        <v/>
      </c>
      <c r="AF209" s="25"/>
      <c r="AG209" s="25"/>
      <c r="AH209" s="35" t="str">
        <f t="shared" si="440"/>
        <v/>
      </c>
      <c r="AI209" s="25"/>
      <c r="AJ209" s="25"/>
      <c r="AK209" s="35" t="str">
        <f t="shared" si="441"/>
        <v/>
      </c>
      <c r="AL209" s="25"/>
      <c r="AM209" s="25"/>
      <c r="AN209" s="35" t="str">
        <f t="shared" si="442"/>
        <v/>
      </c>
      <c r="AO209" s="25"/>
      <c r="AP209" s="25"/>
      <c r="AQ209" s="35" t="str">
        <f t="shared" si="443"/>
        <v/>
      </c>
      <c r="AR209" s="25"/>
      <c r="AS209" s="25"/>
      <c r="AT209" s="35" t="str">
        <f t="shared" si="444"/>
        <v/>
      </c>
      <c r="AU209" s="25"/>
      <c r="AV209" s="25"/>
      <c r="AW209" s="18">
        <f t="shared" si="445"/>
        <v>0</v>
      </c>
      <c r="AX209" s="18">
        <f t="shared" si="446"/>
        <v>0</v>
      </c>
      <c r="AY209" s="19">
        <f t="shared" si="447"/>
        <v>0</v>
      </c>
    </row>
    <row r="210" spans="2:51" ht="14.1" hidden="1" customHeight="1">
      <c r="B210" s="230"/>
      <c r="C210" s="84"/>
      <c r="D210" s="232"/>
      <c r="E210" s="42"/>
      <c r="F210" s="7"/>
      <c r="G210" s="8"/>
      <c r="H210" s="8"/>
      <c r="I210" s="8"/>
      <c r="J210" s="8"/>
      <c r="K210" s="8"/>
      <c r="L210" s="42"/>
      <c r="M210" s="35" t="str">
        <f t="shared" si="433"/>
        <v/>
      </c>
      <c r="N210" s="23"/>
      <c r="O210" s="23"/>
      <c r="P210" s="35" t="str">
        <f t="shared" si="434"/>
        <v/>
      </c>
      <c r="Q210" s="24"/>
      <c r="R210" s="24"/>
      <c r="S210" s="35" t="str">
        <f t="shared" si="435"/>
        <v/>
      </c>
      <c r="T210" s="24"/>
      <c r="U210" s="24"/>
      <c r="V210" s="35" t="str">
        <f t="shared" si="436"/>
        <v/>
      </c>
      <c r="W210" s="24"/>
      <c r="X210" s="24"/>
      <c r="Y210" s="35" t="str">
        <f t="shared" si="437"/>
        <v/>
      </c>
      <c r="Z210" s="24"/>
      <c r="AA210" s="24"/>
      <c r="AB210" s="35" t="str">
        <f t="shared" si="438"/>
        <v/>
      </c>
      <c r="AC210" s="24"/>
      <c r="AD210" s="24"/>
      <c r="AE210" s="35" t="str">
        <f t="shared" si="439"/>
        <v/>
      </c>
      <c r="AF210" s="25"/>
      <c r="AG210" s="25"/>
      <c r="AH210" s="35" t="str">
        <f t="shared" si="440"/>
        <v/>
      </c>
      <c r="AI210" s="25"/>
      <c r="AJ210" s="25"/>
      <c r="AK210" s="35" t="str">
        <f t="shared" si="441"/>
        <v/>
      </c>
      <c r="AL210" s="25"/>
      <c r="AM210" s="25"/>
      <c r="AN210" s="35" t="str">
        <f t="shared" si="442"/>
        <v/>
      </c>
      <c r="AO210" s="25"/>
      <c r="AP210" s="25"/>
      <c r="AQ210" s="35" t="str">
        <f t="shared" si="443"/>
        <v/>
      </c>
      <c r="AR210" s="25"/>
      <c r="AS210" s="25"/>
      <c r="AT210" s="35" t="str">
        <f t="shared" si="444"/>
        <v/>
      </c>
      <c r="AU210" s="25"/>
      <c r="AV210" s="25"/>
      <c r="AW210" s="18">
        <f t="shared" si="445"/>
        <v>0</v>
      </c>
      <c r="AX210" s="18">
        <f t="shared" si="446"/>
        <v>0</v>
      </c>
      <c r="AY210" s="19">
        <f t="shared" si="447"/>
        <v>0</v>
      </c>
    </row>
    <row r="211" spans="2:51" ht="14.1" hidden="1" customHeight="1">
      <c r="B211" s="230"/>
      <c r="C211" s="84"/>
      <c r="D211" s="232"/>
      <c r="E211" s="42"/>
      <c r="F211" s="7"/>
      <c r="G211" s="8"/>
      <c r="H211" s="8"/>
      <c r="I211" s="8"/>
      <c r="J211" s="8"/>
      <c r="K211" s="8"/>
      <c r="L211" s="42"/>
      <c r="M211" s="35" t="str">
        <f t="shared" si="433"/>
        <v/>
      </c>
      <c r="N211" s="23"/>
      <c r="O211" s="23"/>
      <c r="P211" s="35" t="str">
        <f t="shared" si="434"/>
        <v/>
      </c>
      <c r="Q211" s="24"/>
      <c r="R211" s="24"/>
      <c r="S211" s="35" t="str">
        <f t="shared" si="435"/>
        <v/>
      </c>
      <c r="T211" s="24"/>
      <c r="U211" s="24"/>
      <c r="V211" s="35" t="str">
        <f t="shared" si="436"/>
        <v/>
      </c>
      <c r="W211" s="24"/>
      <c r="X211" s="24"/>
      <c r="Y211" s="35" t="str">
        <f t="shared" si="437"/>
        <v/>
      </c>
      <c r="Z211" s="24"/>
      <c r="AA211" s="24"/>
      <c r="AB211" s="35" t="str">
        <f t="shared" si="438"/>
        <v/>
      </c>
      <c r="AC211" s="24"/>
      <c r="AD211" s="24"/>
      <c r="AE211" s="35" t="str">
        <f t="shared" si="439"/>
        <v/>
      </c>
      <c r="AF211" s="25"/>
      <c r="AG211" s="25"/>
      <c r="AH211" s="35" t="str">
        <f t="shared" si="440"/>
        <v/>
      </c>
      <c r="AI211" s="25"/>
      <c r="AJ211" s="25"/>
      <c r="AK211" s="35" t="str">
        <f t="shared" si="441"/>
        <v/>
      </c>
      <c r="AL211" s="25"/>
      <c r="AM211" s="25"/>
      <c r="AN211" s="35" t="str">
        <f t="shared" si="442"/>
        <v/>
      </c>
      <c r="AO211" s="25"/>
      <c r="AP211" s="25"/>
      <c r="AQ211" s="35" t="str">
        <f t="shared" si="443"/>
        <v/>
      </c>
      <c r="AR211" s="25"/>
      <c r="AS211" s="25"/>
      <c r="AT211" s="35" t="str">
        <f t="shared" si="444"/>
        <v/>
      </c>
      <c r="AU211" s="25"/>
      <c r="AV211" s="25"/>
      <c r="AW211" s="18">
        <f t="shared" si="445"/>
        <v>0</v>
      </c>
      <c r="AX211" s="18">
        <f t="shared" si="446"/>
        <v>0</v>
      </c>
      <c r="AY211" s="19">
        <f t="shared" si="447"/>
        <v>0</v>
      </c>
    </row>
    <row r="212" spans="2:51" ht="14.1" hidden="1" customHeight="1">
      <c r="B212" s="230"/>
      <c r="C212" s="84"/>
      <c r="D212" s="232"/>
      <c r="E212" s="42"/>
      <c r="F212" s="7"/>
      <c r="G212" s="8"/>
      <c r="H212" s="8"/>
      <c r="I212" s="8"/>
      <c r="J212" s="8"/>
      <c r="K212" s="8"/>
      <c r="L212" s="42"/>
      <c r="M212" s="35" t="str">
        <f t="shared" si="433"/>
        <v/>
      </c>
      <c r="N212" s="23"/>
      <c r="O212" s="23"/>
      <c r="P212" s="35" t="str">
        <f t="shared" si="434"/>
        <v/>
      </c>
      <c r="Q212" s="24"/>
      <c r="R212" s="24"/>
      <c r="S212" s="35" t="str">
        <f t="shared" si="435"/>
        <v/>
      </c>
      <c r="T212" s="24"/>
      <c r="U212" s="24"/>
      <c r="V212" s="35" t="str">
        <f t="shared" si="436"/>
        <v/>
      </c>
      <c r="W212" s="24"/>
      <c r="X212" s="24"/>
      <c r="Y212" s="35" t="str">
        <f t="shared" si="437"/>
        <v/>
      </c>
      <c r="Z212" s="24"/>
      <c r="AA212" s="24"/>
      <c r="AB212" s="35" t="str">
        <f t="shared" si="438"/>
        <v/>
      </c>
      <c r="AC212" s="24"/>
      <c r="AD212" s="24"/>
      <c r="AE212" s="35" t="str">
        <f t="shared" si="439"/>
        <v/>
      </c>
      <c r="AF212" s="25"/>
      <c r="AG212" s="25"/>
      <c r="AH212" s="35" t="str">
        <f t="shared" si="440"/>
        <v/>
      </c>
      <c r="AI212" s="25"/>
      <c r="AJ212" s="25"/>
      <c r="AK212" s="35" t="str">
        <f t="shared" si="441"/>
        <v/>
      </c>
      <c r="AL212" s="25"/>
      <c r="AM212" s="25"/>
      <c r="AN212" s="35" t="str">
        <f t="shared" si="442"/>
        <v/>
      </c>
      <c r="AO212" s="25"/>
      <c r="AP212" s="25"/>
      <c r="AQ212" s="35" t="str">
        <f t="shared" si="443"/>
        <v/>
      </c>
      <c r="AR212" s="25"/>
      <c r="AS212" s="25"/>
      <c r="AT212" s="35" t="str">
        <f t="shared" si="444"/>
        <v/>
      </c>
      <c r="AU212" s="25"/>
      <c r="AV212" s="25"/>
      <c r="AW212" s="18">
        <f t="shared" si="445"/>
        <v>0</v>
      </c>
      <c r="AX212" s="18">
        <f t="shared" si="446"/>
        <v>0</v>
      </c>
      <c r="AY212" s="19">
        <f t="shared" si="447"/>
        <v>0</v>
      </c>
    </row>
    <row r="213" spans="2:51" ht="14.1" hidden="1" customHeight="1">
      <c r="B213" s="230"/>
      <c r="C213" s="84"/>
      <c r="D213" s="232"/>
      <c r="E213" s="42"/>
      <c r="F213" s="7"/>
      <c r="G213" s="8"/>
      <c r="H213" s="8"/>
      <c r="I213" s="8"/>
      <c r="J213" s="8"/>
      <c r="K213" s="8"/>
      <c r="L213" s="42"/>
      <c r="M213" s="35" t="str">
        <f t="shared" si="433"/>
        <v/>
      </c>
      <c r="N213" s="23"/>
      <c r="O213" s="23"/>
      <c r="P213" s="35" t="str">
        <f t="shared" si="434"/>
        <v/>
      </c>
      <c r="Q213" s="24"/>
      <c r="R213" s="24"/>
      <c r="S213" s="35" t="str">
        <f t="shared" si="435"/>
        <v/>
      </c>
      <c r="T213" s="24"/>
      <c r="U213" s="24"/>
      <c r="V213" s="35" t="str">
        <f t="shared" si="436"/>
        <v/>
      </c>
      <c r="W213" s="24"/>
      <c r="X213" s="24"/>
      <c r="Y213" s="35" t="str">
        <f t="shared" si="437"/>
        <v/>
      </c>
      <c r="Z213" s="24"/>
      <c r="AA213" s="24"/>
      <c r="AB213" s="35" t="str">
        <f t="shared" si="438"/>
        <v/>
      </c>
      <c r="AC213" s="24"/>
      <c r="AD213" s="24"/>
      <c r="AE213" s="35" t="str">
        <f t="shared" si="439"/>
        <v/>
      </c>
      <c r="AF213" s="25"/>
      <c r="AG213" s="25"/>
      <c r="AH213" s="35" t="str">
        <f t="shared" si="440"/>
        <v/>
      </c>
      <c r="AI213" s="25"/>
      <c r="AJ213" s="25"/>
      <c r="AK213" s="35" t="str">
        <f t="shared" si="441"/>
        <v/>
      </c>
      <c r="AL213" s="25"/>
      <c r="AM213" s="25"/>
      <c r="AN213" s="35" t="str">
        <f t="shared" si="442"/>
        <v/>
      </c>
      <c r="AO213" s="25"/>
      <c r="AP213" s="25"/>
      <c r="AQ213" s="35" t="str">
        <f t="shared" si="443"/>
        <v/>
      </c>
      <c r="AR213" s="25"/>
      <c r="AS213" s="25"/>
      <c r="AT213" s="35" t="str">
        <f t="shared" si="444"/>
        <v/>
      </c>
      <c r="AU213" s="25"/>
      <c r="AV213" s="25"/>
      <c r="AW213" s="18">
        <f t="shared" si="445"/>
        <v>0</v>
      </c>
      <c r="AX213" s="18">
        <f t="shared" si="446"/>
        <v>0</v>
      </c>
      <c r="AY213" s="19">
        <f t="shared" si="447"/>
        <v>0</v>
      </c>
    </row>
    <row r="214" spans="2:51" ht="14.1" hidden="1" customHeight="1">
      <c r="B214" s="230"/>
      <c r="C214" s="84"/>
      <c r="D214" s="232"/>
      <c r="E214" s="42"/>
      <c r="F214" s="7"/>
      <c r="G214" s="8"/>
      <c r="H214" s="8"/>
      <c r="I214" s="8"/>
      <c r="J214" s="8"/>
      <c r="K214" s="8"/>
      <c r="L214" s="42"/>
      <c r="M214" s="35" t="str">
        <f t="shared" si="403"/>
        <v/>
      </c>
      <c r="N214" s="23"/>
      <c r="O214" s="23"/>
      <c r="P214" s="35" t="str">
        <f t="shared" si="404"/>
        <v/>
      </c>
      <c r="Q214" s="24"/>
      <c r="R214" s="24"/>
      <c r="S214" s="35" t="str">
        <f t="shared" si="405"/>
        <v/>
      </c>
      <c r="T214" s="24"/>
      <c r="U214" s="24"/>
      <c r="V214" s="35" t="str">
        <f t="shared" si="406"/>
        <v/>
      </c>
      <c r="W214" s="24"/>
      <c r="X214" s="24"/>
      <c r="Y214" s="35" t="str">
        <f t="shared" si="407"/>
        <v/>
      </c>
      <c r="Z214" s="24"/>
      <c r="AA214" s="24"/>
      <c r="AB214" s="35" t="str">
        <f t="shared" si="408"/>
        <v/>
      </c>
      <c r="AC214" s="24"/>
      <c r="AD214" s="24"/>
      <c r="AE214" s="35" t="str">
        <f t="shared" si="409"/>
        <v/>
      </c>
      <c r="AF214" s="25"/>
      <c r="AG214" s="25"/>
      <c r="AH214" s="35" t="str">
        <f t="shared" si="410"/>
        <v/>
      </c>
      <c r="AI214" s="25"/>
      <c r="AJ214" s="25"/>
      <c r="AK214" s="35" t="str">
        <f t="shared" si="411"/>
        <v/>
      </c>
      <c r="AL214" s="25"/>
      <c r="AM214" s="25"/>
      <c r="AN214" s="35" t="str">
        <f t="shared" si="412"/>
        <v/>
      </c>
      <c r="AO214" s="25"/>
      <c r="AP214" s="25"/>
      <c r="AQ214" s="35" t="str">
        <f t="shared" si="413"/>
        <v/>
      </c>
      <c r="AR214" s="25"/>
      <c r="AS214" s="25"/>
      <c r="AT214" s="35" t="str">
        <f t="shared" si="414"/>
        <v/>
      </c>
      <c r="AU214" s="25"/>
      <c r="AV214" s="25"/>
      <c r="AW214" s="18">
        <f t="shared" si="415"/>
        <v>0</v>
      </c>
      <c r="AX214" s="18">
        <f t="shared" si="416"/>
        <v>0</v>
      </c>
      <c r="AY214" s="19">
        <f t="shared" si="417"/>
        <v>0</v>
      </c>
    </row>
    <row r="215" spans="2:51" ht="14.1" hidden="1" customHeight="1">
      <c r="B215" s="230"/>
      <c r="C215" s="84"/>
      <c r="D215" s="232"/>
      <c r="E215" s="42"/>
      <c r="F215" s="7"/>
      <c r="G215" s="8"/>
      <c r="H215" s="8"/>
      <c r="I215" s="8"/>
      <c r="J215" s="8"/>
      <c r="K215" s="8"/>
      <c r="L215" s="42"/>
      <c r="M215" s="35" t="str">
        <f t="shared" si="403"/>
        <v/>
      </c>
      <c r="N215" s="23"/>
      <c r="O215" s="23"/>
      <c r="P215" s="35" t="str">
        <f t="shared" si="404"/>
        <v/>
      </c>
      <c r="Q215" s="24"/>
      <c r="R215" s="24"/>
      <c r="S215" s="35" t="str">
        <f t="shared" si="405"/>
        <v/>
      </c>
      <c r="T215" s="24"/>
      <c r="U215" s="24"/>
      <c r="V215" s="35" t="str">
        <f t="shared" si="406"/>
        <v/>
      </c>
      <c r="W215" s="24"/>
      <c r="X215" s="24"/>
      <c r="Y215" s="35" t="str">
        <f t="shared" si="407"/>
        <v/>
      </c>
      <c r="Z215" s="24"/>
      <c r="AA215" s="24"/>
      <c r="AB215" s="35" t="str">
        <f t="shared" si="408"/>
        <v/>
      </c>
      <c r="AC215" s="24"/>
      <c r="AD215" s="24"/>
      <c r="AE215" s="35" t="str">
        <f t="shared" si="409"/>
        <v/>
      </c>
      <c r="AF215" s="25"/>
      <c r="AG215" s="25"/>
      <c r="AH215" s="35" t="str">
        <f t="shared" si="410"/>
        <v/>
      </c>
      <c r="AI215" s="25"/>
      <c r="AJ215" s="25"/>
      <c r="AK215" s="35" t="str">
        <f t="shared" si="411"/>
        <v/>
      </c>
      <c r="AL215" s="25"/>
      <c r="AM215" s="25"/>
      <c r="AN215" s="35" t="str">
        <f t="shared" si="412"/>
        <v/>
      </c>
      <c r="AO215" s="25"/>
      <c r="AP215" s="25"/>
      <c r="AQ215" s="35" t="str">
        <f t="shared" si="413"/>
        <v/>
      </c>
      <c r="AR215" s="25"/>
      <c r="AS215" s="25"/>
      <c r="AT215" s="35" t="str">
        <f t="shared" si="414"/>
        <v/>
      </c>
      <c r="AU215" s="25"/>
      <c r="AV215" s="25"/>
      <c r="AW215" s="18">
        <f t="shared" si="415"/>
        <v>0</v>
      </c>
      <c r="AX215" s="18">
        <f t="shared" si="416"/>
        <v>0</v>
      </c>
      <c r="AY215" s="19">
        <f t="shared" si="417"/>
        <v>0</v>
      </c>
    </row>
    <row r="216" spans="2:51" ht="14.1" hidden="1" customHeight="1">
      <c r="B216" s="230"/>
      <c r="C216" s="84"/>
      <c r="D216" s="232"/>
      <c r="E216" s="175" t="s">
        <v>9</v>
      </c>
      <c r="F216" s="176"/>
      <c r="G216" s="176"/>
      <c r="H216" s="176"/>
      <c r="I216" s="176"/>
      <c r="J216" s="176"/>
      <c r="K216" s="176"/>
      <c r="L216" s="177"/>
      <c r="M216" s="40">
        <f t="shared" ref="M216:AV216" si="448">SUM(M176:M215)</f>
        <v>0</v>
      </c>
      <c r="N216" s="40">
        <f t="shared" si="448"/>
        <v>0</v>
      </c>
      <c r="O216" s="40">
        <f t="shared" si="448"/>
        <v>0</v>
      </c>
      <c r="P216" s="40">
        <f t="shared" si="448"/>
        <v>0</v>
      </c>
      <c r="Q216" s="40">
        <f t="shared" si="448"/>
        <v>0</v>
      </c>
      <c r="R216" s="40">
        <f t="shared" si="448"/>
        <v>0</v>
      </c>
      <c r="S216" s="40">
        <f t="shared" si="448"/>
        <v>0</v>
      </c>
      <c r="T216" s="40">
        <f t="shared" si="448"/>
        <v>0</v>
      </c>
      <c r="U216" s="40">
        <f t="shared" si="448"/>
        <v>0</v>
      </c>
      <c r="V216" s="40">
        <f t="shared" si="448"/>
        <v>0</v>
      </c>
      <c r="W216" s="40">
        <f t="shared" si="448"/>
        <v>0</v>
      </c>
      <c r="X216" s="40">
        <f t="shared" si="448"/>
        <v>0</v>
      </c>
      <c r="Y216" s="40">
        <f t="shared" si="448"/>
        <v>0</v>
      </c>
      <c r="Z216" s="40">
        <f t="shared" si="448"/>
        <v>0</v>
      </c>
      <c r="AA216" s="40">
        <f t="shared" si="448"/>
        <v>0</v>
      </c>
      <c r="AB216" s="40">
        <f t="shared" si="448"/>
        <v>0</v>
      </c>
      <c r="AC216" s="40">
        <f t="shared" si="448"/>
        <v>0</v>
      </c>
      <c r="AD216" s="40">
        <f t="shared" si="448"/>
        <v>0</v>
      </c>
      <c r="AE216" s="40">
        <f t="shared" si="448"/>
        <v>0</v>
      </c>
      <c r="AF216" s="40">
        <f t="shared" si="448"/>
        <v>0</v>
      </c>
      <c r="AG216" s="40">
        <f t="shared" si="448"/>
        <v>0</v>
      </c>
      <c r="AH216" s="40">
        <f t="shared" si="448"/>
        <v>0</v>
      </c>
      <c r="AI216" s="40">
        <f t="shared" si="448"/>
        <v>0</v>
      </c>
      <c r="AJ216" s="40">
        <f t="shared" si="448"/>
        <v>0</v>
      </c>
      <c r="AK216" s="40">
        <f t="shared" si="448"/>
        <v>0</v>
      </c>
      <c r="AL216" s="40">
        <f t="shared" si="448"/>
        <v>0</v>
      </c>
      <c r="AM216" s="40">
        <f t="shared" si="448"/>
        <v>0</v>
      </c>
      <c r="AN216" s="40">
        <f t="shared" si="448"/>
        <v>0</v>
      </c>
      <c r="AO216" s="40">
        <f t="shared" si="448"/>
        <v>0</v>
      </c>
      <c r="AP216" s="40">
        <f t="shared" si="448"/>
        <v>0</v>
      </c>
      <c r="AQ216" s="40">
        <f t="shared" si="448"/>
        <v>0</v>
      </c>
      <c r="AR216" s="40">
        <f t="shared" si="448"/>
        <v>0</v>
      </c>
      <c r="AS216" s="40">
        <f t="shared" si="448"/>
        <v>0</v>
      </c>
      <c r="AT216" s="40">
        <f t="shared" si="448"/>
        <v>0</v>
      </c>
      <c r="AU216" s="40">
        <f t="shared" si="448"/>
        <v>0</v>
      </c>
      <c r="AV216" s="40">
        <f t="shared" si="448"/>
        <v>0</v>
      </c>
      <c r="AW216" s="40">
        <f t="shared" ref="AW216:AX216" si="449">M216+P216+S216+V216+Y216+AB216+AE216+AH216+AK216+AN216+AQ216+AT216</f>
        <v>0</v>
      </c>
      <c r="AX216" s="40">
        <f t="shared" si="449"/>
        <v>0</v>
      </c>
      <c r="AY216" s="41">
        <f t="shared" ref="AY216" si="450">O216+R216+U216+X216+AA216+AD216+AG216+AJ216+AM216+AP216+AS216+AV216</f>
        <v>0</v>
      </c>
    </row>
    <row r="217" spans="2:51" ht="14.1" hidden="1" customHeight="1">
      <c r="B217" s="230"/>
      <c r="C217" s="164" t="s">
        <v>68</v>
      </c>
      <c r="D217" s="165"/>
      <c r="E217" s="42"/>
      <c r="F217" s="7"/>
      <c r="G217" s="8"/>
      <c r="H217" s="8"/>
      <c r="I217" s="8"/>
      <c r="J217" s="8"/>
      <c r="K217" s="8"/>
      <c r="L217" s="42"/>
      <c r="M217" s="35" t="str">
        <f>IF(SUM(N217:O217)=0,"",SUM(N217:O217))</f>
        <v/>
      </c>
      <c r="N217" s="9"/>
      <c r="O217" s="9"/>
      <c r="P217" s="35" t="str">
        <f>IF(SUM(Q217:R217)=0,"",SUM(Q217:R217))</f>
        <v/>
      </c>
      <c r="Q217" s="9"/>
      <c r="R217" s="9"/>
      <c r="S217" s="35" t="str">
        <f>IF(SUM(T217:U217)=0,"",SUM(T217:U217))</f>
        <v/>
      </c>
      <c r="T217" s="9"/>
      <c r="U217" s="9"/>
      <c r="V217" s="35" t="str">
        <f>IF(SUM(W217:X217)=0,"",SUM(W217:X217))</f>
        <v/>
      </c>
      <c r="W217" s="9"/>
      <c r="X217" s="9"/>
      <c r="Y217" s="35" t="str">
        <f>IF(SUM(Z217:AA217)=0,"",SUM(Z217:AA217))</f>
        <v/>
      </c>
      <c r="Z217" s="9"/>
      <c r="AA217" s="9"/>
      <c r="AB217" s="35" t="str">
        <f>IF(SUM(AC217:AD217)=0,"",SUM(AC217:AD217))</f>
        <v/>
      </c>
      <c r="AC217" s="9"/>
      <c r="AD217" s="9"/>
      <c r="AE217" s="35" t="str">
        <f>IF(SUM(AF217:AG217)=0,"",SUM(AF217:AG217))</f>
        <v/>
      </c>
      <c r="AF217" s="10"/>
      <c r="AG217" s="10"/>
      <c r="AH217" s="35" t="str">
        <f>IF(SUM(AI217:AJ217)=0,"",SUM(AI217:AJ217))</f>
        <v/>
      </c>
      <c r="AI217" s="10"/>
      <c r="AJ217" s="10"/>
      <c r="AK217" s="35" t="str">
        <f>IF(SUM(AL217:AM217)=0,"",SUM(AL217:AM217))</f>
        <v/>
      </c>
      <c r="AL217" s="10"/>
      <c r="AM217" s="10"/>
      <c r="AN217" s="35" t="str">
        <f>IF(SUM(AO217:AP217)=0,"",SUM(AO217:AP217))</f>
        <v/>
      </c>
      <c r="AO217" s="10"/>
      <c r="AP217" s="10"/>
      <c r="AQ217" s="35" t="str">
        <f>IF(SUM(AR217:AS217)=0,"",SUM(AR217:AS217))</f>
        <v/>
      </c>
      <c r="AR217" s="10"/>
      <c r="AS217" s="10"/>
      <c r="AT217" s="35" t="str">
        <f>IF(SUM(AU217:AV217)=0,"",SUM(AU217:AV217))</f>
        <v/>
      </c>
      <c r="AU217" s="10"/>
      <c r="AV217" s="10"/>
      <c r="AW217" s="18">
        <f>SUM(M217,P217,S217,V217,Y217,AB217,AE217,AH217,AK217,AN217,AQ217,AT217)</f>
        <v>0</v>
      </c>
      <c r="AX217" s="18">
        <f t="shared" ref="AX217:AX226" si="451">SUM(N217,Q217,T217,W217,Z217,AC217,AF217,AI217,AL217,AO217,AR217,AU217)</f>
        <v>0</v>
      </c>
      <c r="AY217" s="19">
        <f t="shared" ref="AY217:AY226" si="452">SUM(O217,R217,U217,X217,AA217,AD217,AG217,AJ217,AM217,AP217,AS217,AV217)</f>
        <v>0</v>
      </c>
    </row>
    <row r="218" spans="2:51" ht="14.1" hidden="1" customHeight="1">
      <c r="B218" s="230"/>
      <c r="C218" s="166"/>
      <c r="D218" s="113"/>
      <c r="E218" s="42"/>
      <c r="F218" s="55"/>
      <c r="G218" s="8"/>
      <c r="H218" s="8"/>
      <c r="I218" s="8"/>
      <c r="J218" s="8"/>
      <c r="K218" s="8"/>
      <c r="L218" s="42"/>
      <c r="M218" s="35" t="str">
        <f t="shared" ref="M218:M226" si="453">IF(SUM(N218:O218)=0,"",SUM(N218:O218))</f>
        <v/>
      </c>
      <c r="N218" s="9"/>
      <c r="O218" s="9"/>
      <c r="P218" s="35" t="str">
        <f t="shared" ref="P218:P226" si="454">IF(SUM(Q218:R218)=0,"",SUM(Q218:R218))</f>
        <v/>
      </c>
      <c r="Q218" s="9"/>
      <c r="R218" s="9"/>
      <c r="S218" s="35" t="str">
        <f t="shared" ref="S218:S226" si="455">IF(SUM(T218:U218)=0,"",SUM(T218:U218))</f>
        <v/>
      </c>
      <c r="T218" s="9"/>
      <c r="U218" s="9"/>
      <c r="V218" s="35" t="str">
        <f t="shared" ref="V218:V226" si="456">IF(SUM(W218:X218)=0,"",SUM(W218:X218))</f>
        <v/>
      </c>
      <c r="W218" s="9"/>
      <c r="X218" s="9"/>
      <c r="Y218" s="35" t="str">
        <f t="shared" ref="Y218:Y226" si="457">IF(SUM(Z218:AA218)=0,"",SUM(Z218:AA218))</f>
        <v/>
      </c>
      <c r="Z218" s="9"/>
      <c r="AA218" s="9"/>
      <c r="AB218" s="35" t="str">
        <f t="shared" ref="AB218:AB226" si="458">IF(SUM(AC218:AD218)=0,"",SUM(AC218:AD218))</f>
        <v/>
      </c>
      <c r="AC218" s="9"/>
      <c r="AD218" s="9"/>
      <c r="AE218" s="35" t="str">
        <f t="shared" ref="AE218:AE226" si="459">IF(SUM(AF218:AG218)=0,"",SUM(AF218:AG218))</f>
        <v/>
      </c>
      <c r="AF218" s="10"/>
      <c r="AG218" s="10"/>
      <c r="AH218" s="35" t="str">
        <f t="shared" ref="AH218:AH226" si="460">IF(SUM(AI218:AJ218)=0,"",SUM(AI218:AJ218))</f>
        <v/>
      </c>
      <c r="AI218" s="10"/>
      <c r="AJ218" s="10"/>
      <c r="AK218" s="35" t="str">
        <f t="shared" ref="AK218:AK226" si="461">IF(SUM(AL218:AM218)=0,"",SUM(AL218:AM218))</f>
        <v/>
      </c>
      <c r="AL218" s="10"/>
      <c r="AM218" s="10"/>
      <c r="AN218" s="35" t="str">
        <f t="shared" ref="AN218:AN226" si="462">IF(SUM(AO218:AP218)=0,"",SUM(AO218:AP218))</f>
        <v/>
      </c>
      <c r="AO218" s="10"/>
      <c r="AP218" s="10"/>
      <c r="AQ218" s="35" t="str">
        <f t="shared" ref="AQ218:AQ226" si="463">IF(SUM(AR218:AS218)=0,"",SUM(AR218:AS218))</f>
        <v/>
      </c>
      <c r="AR218" s="10"/>
      <c r="AS218" s="10"/>
      <c r="AT218" s="35" t="str">
        <f t="shared" ref="AT218:AT226" si="464">IF(SUM(AU218:AV218)=0,"",SUM(AU218:AV218))</f>
        <v/>
      </c>
      <c r="AU218" s="10"/>
      <c r="AV218" s="10"/>
      <c r="AW218" s="18">
        <f t="shared" ref="AW218:AW226" si="465">SUM(M218,P218,S218,V218,Y218,AB218,AE218,AH218,AK218,AN218,AQ218,AT218)</f>
        <v>0</v>
      </c>
      <c r="AX218" s="18">
        <f t="shared" si="451"/>
        <v>0</v>
      </c>
      <c r="AY218" s="19">
        <f t="shared" si="452"/>
        <v>0</v>
      </c>
    </row>
    <row r="219" spans="2:51" ht="14.1" hidden="1" customHeight="1">
      <c r="B219" s="230"/>
      <c r="C219" s="166"/>
      <c r="D219" s="113"/>
      <c r="E219" s="42"/>
      <c r="F219" s="56"/>
      <c r="G219" s="8"/>
      <c r="H219" s="8"/>
      <c r="I219" s="8"/>
      <c r="J219" s="8"/>
      <c r="K219" s="8"/>
      <c r="L219" s="42"/>
      <c r="M219" s="35" t="str">
        <f t="shared" si="453"/>
        <v/>
      </c>
      <c r="N219" s="9"/>
      <c r="O219" s="9"/>
      <c r="P219" s="35" t="str">
        <f t="shared" si="454"/>
        <v/>
      </c>
      <c r="Q219" s="9"/>
      <c r="R219" s="9"/>
      <c r="S219" s="35" t="str">
        <f t="shared" si="455"/>
        <v/>
      </c>
      <c r="T219" s="9"/>
      <c r="U219" s="9"/>
      <c r="V219" s="35" t="str">
        <f t="shared" si="456"/>
        <v/>
      </c>
      <c r="W219" s="9"/>
      <c r="X219" s="9"/>
      <c r="Y219" s="35"/>
      <c r="Z219" s="9"/>
      <c r="AA219" s="9"/>
      <c r="AB219" s="35" t="str">
        <f t="shared" si="458"/>
        <v/>
      </c>
      <c r="AC219" s="9"/>
      <c r="AD219" s="9"/>
      <c r="AE219" s="35" t="str">
        <f t="shared" si="459"/>
        <v/>
      </c>
      <c r="AF219" s="10"/>
      <c r="AG219" s="10"/>
      <c r="AH219" s="35" t="str">
        <f t="shared" si="460"/>
        <v/>
      </c>
      <c r="AI219" s="10"/>
      <c r="AJ219" s="10"/>
      <c r="AK219" s="35" t="str">
        <f t="shared" si="461"/>
        <v/>
      </c>
      <c r="AL219" s="10"/>
      <c r="AM219" s="10"/>
      <c r="AN219" s="35" t="str">
        <f t="shared" si="462"/>
        <v/>
      </c>
      <c r="AO219" s="10"/>
      <c r="AP219" s="10"/>
      <c r="AQ219" s="35" t="str">
        <f t="shared" si="463"/>
        <v/>
      </c>
      <c r="AR219" s="10"/>
      <c r="AS219" s="10"/>
      <c r="AT219" s="35" t="str">
        <f t="shared" si="464"/>
        <v/>
      </c>
      <c r="AU219" s="10"/>
      <c r="AV219" s="10"/>
      <c r="AW219" s="18">
        <f t="shared" si="465"/>
        <v>0</v>
      </c>
      <c r="AX219" s="18">
        <f t="shared" si="451"/>
        <v>0</v>
      </c>
      <c r="AY219" s="19">
        <f t="shared" si="452"/>
        <v>0</v>
      </c>
    </row>
    <row r="220" spans="2:51" ht="14.1" hidden="1" customHeight="1">
      <c r="B220" s="230"/>
      <c r="C220" s="166"/>
      <c r="D220" s="113"/>
      <c r="E220" s="42"/>
      <c r="F220" s="7"/>
      <c r="G220" s="8"/>
      <c r="H220" s="8"/>
      <c r="I220" s="8"/>
      <c r="J220" s="8"/>
      <c r="K220" s="8"/>
      <c r="L220" s="8"/>
      <c r="M220" s="35" t="str">
        <f t="shared" si="453"/>
        <v/>
      </c>
      <c r="N220" s="9"/>
      <c r="O220" s="9"/>
      <c r="P220" s="35" t="str">
        <f t="shared" si="454"/>
        <v/>
      </c>
      <c r="Q220" s="9"/>
      <c r="R220" s="9"/>
      <c r="S220" s="35" t="str">
        <f t="shared" si="455"/>
        <v/>
      </c>
      <c r="T220" s="9"/>
      <c r="U220" s="9"/>
      <c r="V220" s="35" t="str">
        <f t="shared" si="456"/>
        <v/>
      </c>
      <c r="W220" s="9"/>
      <c r="X220" s="9"/>
      <c r="Y220" s="35" t="str">
        <f t="shared" si="457"/>
        <v/>
      </c>
      <c r="Z220" s="9"/>
      <c r="AA220" s="9"/>
      <c r="AB220" s="35" t="str">
        <f t="shared" si="458"/>
        <v/>
      </c>
      <c r="AC220" s="9"/>
      <c r="AD220" s="9"/>
      <c r="AE220" s="35" t="str">
        <f t="shared" si="459"/>
        <v/>
      </c>
      <c r="AF220" s="10"/>
      <c r="AG220" s="10"/>
      <c r="AH220" s="35" t="str">
        <f t="shared" si="460"/>
        <v/>
      </c>
      <c r="AI220" s="10"/>
      <c r="AJ220" s="10"/>
      <c r="AK220" s="35" t="str">
        <f t="shared" si="461"/>
        <v/>
      </c>
      <c r="AL220" s="10"/>
      <c r="AM220" s="10"/>
      <c r="AN220" s="35" t="str">
        <f t="shared" si="462"/>
        <v/>
      </c>
      <c r="AO220" s="10"/>
      <c r="AP220" s="10"/>
      <c r="AQ220" s="35" t="str">
        <f t="shared" si="463"/>
        <v/>
      </c>
      <c r="AR220" s="10"/>
      <c r="AS220" s="10"/>
      <c r="AT220" s="35" t="str">
        <f t="shared" si="464"/>
        <v/>
      </c>
      <c r="AU220" s="10"/>
      <c r="AV220" s="10"/>
      <c r="AW220" s="18">
        <f t="shared" si="465"/>
        <v>0</v>
      </c>
      <c r="AX220" s="18">
        <f t="shared" si="451"/>
        <v>0</v>
      </c>
      <c r="AY220" s="19">
        <f t="shared" si="452"/>
        <v>0</v>
      </c>
    </row>
    <row r="221" spans="2:51" ht="14.1" hidden="1" customHeight="1">
      <c r="B221" s="230"/>
      <c r="C221" s="166"/>
      <c r="D221" s="113"/>
      <c r="E221" s="42"/>
      <c r="F221" s="7"/>
      <c r="G221" s="8"/>
      <c r="H221" s="8"/>
      <c r="I221" s="8"/>
      <c r="J221" s="8"/>
      <c r="K221" s="8"/>
      <c r="L221" s="8"/>
      <c r="M221" s="35" t="str">
        <f t="shared" ref="M221:M224" si="466">IF(SUM(N221:O221)=0,"",SUM(N221:O221))</f>
        <v/>
      </c>
      <c r="N221" s="9"/>
      <c r="O221" s="9"/>
      <c r="P221" s="35" t="str">
        <f t="shared" ref="P221:P224" si="467">IF(SUM(Q221:R221)=0,"",SUM(Q221:R221))</f>
        <v/>
      </c>
      <c r="Q221" s="9"/>
      <c r="R221" s="9"/>
      <c r="S221" s="35" t="str">
        <f t="shared" ref="S221:S224" si="468">IF(SUM(T221:U221)=0,"",SUM(T221:U221))</f>
        <v/>
      </c>
      <c r="T221" s="9"/>
      <c r="U221" s="9"/>
      <c r="V221" s="35" t="str">
        <f t="shared" ref="V221:V224" si="469">IF(SUM(W221:X221)=0,"",SUM(W221:X221))</f>
        <v/>
      </c>
      <c r="W221" s="9"/>
      <c r="X221" s="9"/>
      <c r="Y221" s="35" t="str">
        <f t="shared" ref="Y221:Y224" si="470">IF(SUM(Z221:AA221)=0,"",SUM(Z221:AA221))</f>
        <v/>
      </c>
      <c r="Z221" s="9"/>
      <c r="AA221" s="9"/>
      <c r="AB221" s="35" t="str">
        <f t="shared" ref="AB221:AB224" si="471">IF(SUM(AC221:AD221)=0,"",SUM(AC221:AD221))</f>
        <v/>
      </c>
      <c r="AC221" s="9"/>
      <c r="AD221" s="9"/>
      <c r="AE221" s="35" t="str">
        <f t="shared" ref="AE221:AE224" si="472">IF(SUM(AF221:AG221)=0,"",SUM(AF221:AG221))</f>
        <v/>
      </c>
      <c r="AF221" s="10"/>
      <c r="AG221" s="10"/>
      <c r="AH221" s="35" t="str">
        <f t="shared" ref="AH221:AH224" si="473">IF(SUM(AI221:AJ221)=0,"",SUM(AI221:AJ221))</f>
        <v/>
      </c>
      <c r="AI221" s="10"/>
      <c r="AJ221" s="10"/>
      <c r="AK221" s="35" t="str">
        <f t="shared" ref="AK221:AK224" si="474">IF(SUM(AL221:AM221)=0,"",SUM(AL221:AM221))</f>
        <v/>
      </c>
      <c r="AL221" s="10"/>
      <c r="AM221" s="10"/>
      <c r="AN221" s="35" t="str">
        <f t="shared" ref="AN221:AN224" si="475">IF(SUM(AO221:AP221)=0,"",SUM(AO221:AP221))</f>
        <v/>
      </c>
      <c r="AO221" s="10"/>
      <c r="AP221" s="10"/>
      <c r="AQ221" s="35" t="str">
        <f t="shared" ref="AQ221:AQ224" si="476">IF(SUM(AR221:AS221)=0,"",SUM(AR221:AS221))</f>
        <v/>
      </c>
      <c r="AR221" s="10"/>
      <c r="AS221" s="10"/>
      <c r="AT221" s="35" t="str">
        <f t="shared" ref="AT221:AT224" si="477">IF(SUM(AU221:AV221)=0,"",SUM(AU221:AV221))</f>
        <v/>
      </c>
      <c r="AU221" s="10"/>
      <c r="AV221" s="10"/>
      <c r="AW221" s="18">
        <f t="shared" ref="AW221:AW224" si="478">SUM(M221,P221,S221,V221,Y221,AB221,AE221,AH221,AK221,AN221,AQ221,AT221)</f>
        <v>0</v>
      </c>
      <c r="AX221" s="18">
        <f t="shared" ref="AX221:AX224" si="479">SUM(N221,Q221,T221,W221,Z221,AC221,AF221,AI221,AL221,AO221,AR221,AU221)</f>
        <v>0</v>
      </c>
      <c r="AY221" s="19">
        <f t="shared" ref="AY221:AY224" si="480">SUM(O221,R221,U221,X221,AA221,AD221,AG221,AJ221,AM221,AP221,AS221,AV221)</f>
        <v>0</v>
      </c>
    </row>
    <row r="222" spans="2:51" ht="14.1" hidden="1" customHeight="1">
      <c r="B222" s="230"/>
      <c r="C222" s="166"/>
      <c r="D222" s="113"/>
      <c r="E222" s="42"/>
      <c r="F222" s="7"/>
      <c r="G222" s="8"/>
      <c r="H222" s="8"/>
      <c r="I222" s="8"/>
      <c r="J222" s="8"/>
      <c r="K222" s="8"/>
      <c r="L222" s="8"/>
      <c r="M222" s="35" t="str">
        <f t="shared" si="466"/>
        <v/>
      </c>
      <c r="N222" s="9"/>
      <c r="O222" s="9"/>
      <c r="P222" s="35" t="str">
        <f t="shared" si="467"/>
        <v/>
      </c>
      <c r="Q222" s="9"/>
      <c r="R222" s="9"/>
      <c r="S222" s="35" t="str">
        <f t="shared" si="468"/>
        <v/>
      </c>
      <c r="T222" s="9"/>
      <c r="U222" s="9"/>
      <c r="V222" s="35" t="str">
        <f t="shared" si="469"/>
        <v/>
      </c>
      <c r="W222" s="9"/>
      <c r="X222" s="9"/>
      <c r="Y222" s="35" t="str">
        <f t="shared" si="470"/>
        <v/>
      </c>
      <c r="Z222" s="9"/>
      <c r="AA222" s="9"/>
      <c r="AB222" s="35" t="str">
        <f t="shared" si="471"/>
        <v/>
      </c>
      <c r="AC222" s="9"/>
      <c r="AD222" s="9"/>
      <c r="AE222" s="35" t="str">
        <f t="shared" si="472"/>
        <v/>
      </c>
      <c r="AF222" s="10"/>
      <c r="AG222" s="10"/>
      <c r="AH222" s="35" t="str">
        <f t="shared" si="473"/>
        <v/>
      </c>
      <c r="AI222" s="10"/>
      <c r="AJ222" s="10"/>
      <c r="AK222" s="35" t="str">
        <f t="shared" si="474"/>
        <v/>
      </c>
      <c r="AL222" s="10"/>
      <c r="AM222" s="10"/>
      <c r="AN222" s="35" t="str">
        <f t="shared" si="475"/>
        <v/>
      </c>
      <c r="AO222" s="10"/>
      <c r="AP222" s="10"/>
      <c r="AQ222" s="35" t="str">
        <f t="shared" si="476"/>
        <v/>
      </c>
      <c r="AR222" s="10"/>
      <c r="AS222" s="10"/>
      <c r="AT222" s="35" t="str">
        <f t="shared" si="477"/>
        <v/>
      </c>
      <c r="AU222" s="10"/>
      <c r="AV222" s="10"/>
      <c r="AW222" s="18">
        <f t="shared" si="478"/>
        <v>0</v>
      </c>
      <c r="AX222" s="18">
        <f t="shared" si="479"/>
        <v>0</v>
      </c>
      <c r="AY222" s="19">
        <f t="shared" si="480"/>
        <v>0</v>
      </c>
    </row>
    <row r="223" spans="2:51" ht="14.1" hidden="1" customHeight="1">
      <c r="B223" s="230"/>
      <c r="C223" s="166"/>
      <c r="D223" s="113"/>
      <c r="E223" s="42"/>
      <c r="F223" s="7"/>
      <c r="G223" s="8"/>
      <c r="H223" s="8"/>
      <c r="I223" s="8"/>
      <c r="J223" s="8"/>
      <c r="K223" s="8"/>
      <c r="L223" s="8"/>
      <c r="M223" s="35" t="str">
        <f t="shared" si="466"/>
        <v/>
      </c>
      <c r="N223" s="9"/>
      <c r="O223" s="9"/>
      <c r="P223" s="35" t="str">
        <f t="shared" si="467"/>
        <v/>
      </c>
      <c r="Q223" s="9"/>
      <c r="R223" s="9"/>
      <c r="S223" s="35" t="str">
        <f t="shared" si="468"/>
        <v/>
      </c>
      <c r="T223" s="9"/>
      <c r="U223" s="9"/>
      <c r="V223" s="35" t="str">
        <f t="shared" si="469"/>
        <v/>
      </c>
      <c r="W223" s="9"/>
      <c r="X223" s="9"/>
      <c r="Y223" s="35" t="str">
        <f t="shared" si="470"/>
        <v/>
      </c>
      <c r="Z223" s="9"/>
      <c r="AA223" s="9"/>
      <c r="AB223" s="35" t="str">
        <f t="shared" si="471"/>
        <v/>
      </c>
      <c r="AC223" s="9"/>
      <c r="AD223" s="9"/>
      <c r="AE223" s="35" t="str">
        <f t="shared" si="472"/>
        <v/>
      </c>
      <c r="AF223" s="10"/>
      <c r="AG223" s="10"/>
      <c r="AH223" s="35" t="str">
        <f t="shared" si="473"/>
        <v/>
      </c>
      <c r="AI223" s="10"/>
      <c r="AJ223" s="10"/>
      <c r="AK223" s="35" t="str">
        <f t="shared" si="474"/>
        <v/>
      </c>
      <c r="AL223" s="10"/>
      <c r="AM223" s="10"/>
      <c r="AN223" s="35" t="str">
        <f t="shared" si="475"/>
        <v/>
      </c>
      <c r="AO223" s="10"/>
      <c r="AP223" s="10"/>
      <c r="AQ223" s="35" t="str">
        <f t="shared" si="476"/>
        <v/>
      </c>
      <c r="AR223" s="10"/>
      <c r="AS223" s="10"/>
      <c r="AT223" s="35" t="str">
        <f t="shared" si="477"/>
        <v/>
      </c>
      <c r="AU223" s="10"/>
      <c r="AV223" s="10"/>
      <c r="AW223" s="18">
        <f t="shared" si="478"/>
        <v>0</v>
      </c>
      <c r="AX223" s="18">
        <f t="shared" si="479"/>
        <v>0</v>
      </c>
      <c r="AY223" s="19">
        <f t="shared" si="480"/>
        <v>0</v>
      </c>
    </row>
    <row r="224" spans="2:51" ht="14.1" hidden="1" customHeight="1">
      <c r="B224" s="230"/>
      <c r="C224" s="166"/>
      <c r="D224" s="113"/>
      <c r="E224" s="42"/>
      <c r="F224" s="7"/>
      <c r="G224" s="8"/>
      <c r="H224" s="8"/>
      <c r="I224" s="8"/>
      <c r="J224" s="8"/>
      <c r="K224" s="8"/>
      <c r="L224" s="8"/>
      <c r="M224" s="35" t="str">
        <f t="shared" si="466"/>
        <v/>
      </c>
      <c r="N224" s="9"/>
      <c r="O224" s="9"/>
      <c r="P224" s="35" t="str">
        <f t="shared" si="467"/>
        <v/>
      </c>
      <c r="Q224" s="9"/>
      <c r="R224" s="9"/>
      <c r="S224" s="35" t="str">
        <f t="shared" si="468"/>
        <v/>
      </c>
      <c r="T224" s="9"/>
      <c r="U224" s="9"/>
      <c r="V224" s="35" t="str">
        <f t="shared" si="469"/>
        <v/>
      </c>
      <c r="W224" s="9"/>
      <c r="X224" s="9"/>
      <c r="Y224" s="35" t="str">
        <f t="shared" si="470"/>
        <v/>
      </c>
      <c r="Z224" s="9"/>
      <c r="AA224" s="9"/>
      <c r="AB224" s="35" t="str">
        <f t="shared" si="471"/>
        <v/>
      </c>
      <c r="AC224" s="9"/>
      <c r="AD224" s="9"/>
      <c r="AE224" s="35" t="str">
        <f t="shared" si="472"/>
        <v/>
      </c>
      <c r="AF224" s="10"/>
      <c r="AG224" s="10"/>
      <c r="AH224" s="35" t="str">
        <f t="shared" si="473"/>
        <v/>
      </c>
      <c r="AI224" s="10"/>
      <c r="AJ224" s="10"/>
      <c r="AK224" s="35" t="str">
        <f t="shared" si="474"/>
        <v/>
      </c>
      <c r="AL224" s="10"/>
      <c r="AM224" s="10"/>
      <c r="AN224" s="35" t="str">
        <f t="shared" si="475"/>
        <v/>
      </c>
      <c r="AO224" s="10"/>
      <c r="AP224" s="10"/>
      <c r="AQ224" s="35" t="str">
        <f t="shared" si="476"/>
        <v/>
      </c>
      <c r="AR224" s="10"/>
      <c r="AS224" s="10"/>
      <c r="AT224" s="35" t="str">
        <f t="shared" si="477"/>
        <v/>
      </c>
      <c r="AU224" s="10"/>
      <c r="AV224" s="10"/>
      <c r="AW224" s="18">
        <f t="shared" si="478"/>
        <v>0</v>
      </c>
      <c r="AX224" s="18">
        <f t="shared" si="479"/>
        <v>0</v>
      </c>
      <c r="AY224" s="19">
        <f t="shared" si="480"/>
        <v>0</v>
      </c>
    </row>
    <row r="225" spans="2:51" ht="14.1" hidden="1" customHeight="1">
      <c r="B225" s="230"/>
      <c r="C225" s="166"/>
      <c r="D225" s="113"/>
      <c r="E225" s="42"/>
      <c r="F225" s="7"/>
      <c r="G225" s="8"/>
      <c r="H225" s="8"/>
      <c r="I225" s="8"/>
      <c r="J225" s="8"/>
      <c r="K225" s="8"/>
      <c r="L225" s="8"/>
      <c r="M225" s="35" t="str">
        <f t="shared" si="453"/>
        <v/>
      </c>
      <c r="N225" s="9"/>
      <c r="O225" s="9"/>
      <c r="P225" s="35" t="str">
        <f t="shared" si="454"/>
        <v/>
      </c>
      <c r="Q225" s="9"/>
      <c r="R225" s="9"/>
      <c r="S225" s="35" t="str">
        <f t="shared" si="455"/>
        <v/>
      </c>
      <c r="T225" s="9"/>
      <c r="U225" s="9"/>
      <c r="V225" s="35" t="str">
        <f t="shared" si="456"/>
        <v/>
      </c>
      <c r="W225" s="9"/>
      <c r="X225" s="9"/>
      <c r="Y225" s="35" t="str">
        <f t="shared" si="457"/>
        <v/>
      </c>
      <c r="Z225" s="9"/>
      <c r="AA225" s="9"/>
      <c r="AB225" s="35" t="str">
        <f t="shared" si="458"/>
        <v/>
      </c>
      <c r="AC225" s="9"/>
      <c r="AD225" s="9"/>
      <c r="AE225" s="35" t="str">
        <f t="shared" si="459"/>
        <v/>
      </c>
      <c r="AF225" s="10"/>
      <c r="AG225" s="10"/>
      <c r="AH225" s="35" t="str">
        <f t="shared" si="460"/>
        <v/>
      </c>
      <c r="AI225" s="10"/>
      <c r="AJ225" s="10"/>
      <c r="AK225" s="35" t="str">
        <f t="shared" si="461"/>
        <v/>
      </c>
      <c r="AL225" s="10"/>
      <c r="AM225" s="10"/>
      <c r="AN225" s="35" t="str">
        <f t="shared" si="462"/>
        <v/>
      </c>
      <c r="AO225" s="10"/>
      <c r="AP225" s="10"/>
      <c r="AQ225" s="35" t="str">
        <f t="shared" si="463"/>
        <v/>
      </c>
      <c r="AR225" s="10"/>
      <c r="AS225" s="10"/>
      <c r="AT225" s="35" t="str">
        <f t="shared" si="464"/>
        <v/>
      </c>
      <c r="AU225" s="10"/>
      <c r="AV225" s="10"/>
      <c r="AW225" s="18">
        <f t="shared" si="465"/>
        <v>0</v>
      </c>
      <c r="AX225" s="18">
        <f t="shared" si="451"/>
        <v>0</v>
      </c>
      <c r="AY225" s="19">
        <f t="shared" si="452"/>
        <v>0</v>
      </c>
    </row>
    <row r="226" spans="2:51" ht="14.1" hidden="1" customHeight="1">
      <c r="B226" s="230"/>
      <c r="C226" s="166"/>
      <c r="D226" s="113"/>
      <c r="E226" s="42"/>
      <c r="F226" s="7"/>
      <c r="G226" s="8"/>
      <c r="H226" s="8"/>
      <c r="I226" s="8"/>
      <c r="J226" s="8"/>
      <c r="K226" s="8"/>
      <c r="L226" s="8"/>
      <c r="M226" s="35" t="str">
        <f t="shared" si="453"/>
        <v/>
      </c>
      <c r="N226" s="9"/>
      <c r="O226" s="9"/>
      <c r="P226" s="35" t="str">
        <f t="shared" si="454"/>
        <v/>
      </c>
      <c r="Q226" s="9"/>
      <c r="R226" s="9"/>
      <c r="S226" s="35" t="str">
        <f t="shared" si="455"/>
        <v/>
      </c>
      <c r="T226" s="9"/>
      <c r="U226" s="9"/>
      <c r="V226" s="35" t="str">
        <f t="shared" si="456"/>
        <v/>
      </c>
      <c r="W226" s="9"/>
      <c r="X226" s="9"/>
      <c r="Y226" s="35" t="str">
        <f t="shared" si="457"/>
        <v/>
      </c>
      <c r="Z226" s="9"/>
      <c r="AA226" s="9"/>
      <c r="AB226" s="35" t="str">
        <f t="shared" si="458"/>
        <v/>
      </c>
      <c r="AC226" s="9"/>
      <c r="AD226" s="9"/>
      <c r="AE226" s="35" t="str">
        <f t="shared" si="459"/>
        <v/>
      </c>
      <c r="AF226" s="10"/>
      <c r="AG226" s="10"/>
      <c r="AH226" s="35" t="str">
        <f t="shared" si="460"/>
        <v/>
      </c>
      <c r="AI226" s="10"/>
      <c r="AJ226" s="10"/>
      <c r="AK226" s="35" t="str">
        <f t="shared" si="461"/>
        <v/>
      </c>
      <c r="AL226" s="10"/>
      <c r="AM226" s="10"/>
      <c r="AN226" s="35" t="str">
        <f t="shared" si="462"/>
        <v/>
      </c>
      <c r="AO226" s="10"/>
      <c r="AP226" s="10"/>
      <c r="AQ226" s="35" t="str">
        <f t="shared" si="463"/>
        <v/>
      </c>
      <c r="AR226" s="10"/>
      <c r="AS226" s="10"/>
      <c r="AT226" s="35" t="str">
        <f t="shared" si="464"/>
        <v/>
      </c>
      <c r="AU226" s="10"/>
      <c r="AV226" s="10"/>
      <c r="AW226" s="18">
        <f t="shared" si="465"/>
        <v>0</v>
      </c>
      <c r="AX226" s="18">
        <f t="shared" si="451"/>
        <v>0</v>
      </c>
      <c r="AY226" s="19">
        <f t="shared" si="452"/>
        <v>0</v>
      </c>
    </row>
    <row r="227" spans="2:51" ht="14.1" hidden="1" customHeight="1">
      <c r="B227" s="231"/>
      <c r="C227" s="167"/>
      <c r="D227" s="168"/>
      <c r="E227" s="161" t="s">
        <v>0</v>
      </c>
      <c r="F227" s="162"/>
      <c r="G227" s="162"/>
      <c r="H227" s="162"/>
      <c r="I227" s="162"/>
      <c r="J227" s="162"/>
      <c r="K227" s="162"/>
      <c r="L227" s="163"/>
      <c r="M227" s="33">
        <f>SUM(M217:M226)</f>
        <v>0</v>
      </c>
      <c r="N227" s="33">
        <f t="shared" ref="N227:AY227" si="481">SUM(N217:N226)</f>
        <v>0</v>
      </c>
      <c r="O227" s="33">
        <f t="shared" si="481"/>
        <v>0</v>
      </c>
      <c r="P227" s="33">
        <f t="shared" si="481"/>
        <v>0</v>
      </c>
      <c r="Q227" s="33">
        <f t="shared" si="481"/>
        <v>0</v>
      </c>
      <c r="R227" s="33">
        <f t="shared" si="481"/>
        <v>0</v>
      </c>
      <c r="S227" s="33">
        <f t="shared" si="481"/>
        <v>0</v>
      </c>
      <c r="T227" s="33">
        <f t="shared" si="481"/>
        <v>0</v>
      </c>
      <c r="U227" s="33">
        <f t="shared" si="481"/>
        <v>0</v>
      </c>
      <c r="V227" s="33">
        <f t="shared" si="481"/>
        <v>0</v>
      </c>
      <c r="W227" s="33">
        <f t="shared" si="481"/>
        <v>0</v>
      </c>
      <c r="X227" s="33">
        <f t="shared" si="481"/>
        <v>0</v>
      </c>
      <c r="Y227" s="33">
        <f t="shared" si="481"/>
        <v>0</v>
      </c>
      <c r="Z227" s="33">
        <f t="shared" si="481"/>
        <v>0</v>
      </c>
      <c r="AA227" s="33">
        <f t="shared" si="481"/>
        <v>0</v>
      </c>
      <c r="AB227" s="33">
        <f t="shared" si="481"/>
        <v>0</v>
      </c>
      <c r="AC227" s="33">
        <f t="shared" si="481"/>
        <v>0</v>
      </c>
      <c r="AD227" s="33">
        <f t="shared" si="481"/>
        <v>0</v>
      </c>
      <c r="AE227" s="33">
        <f t="shared" si="481"/>
        <v>0</v>
      </c>
      <c r="AF227" s="33">
        <f t="shared" si="481"/>
        <v>0</v>
      </c>
      <c r="AG227" s="33">
        <f t="shared" si="481"/>
        <v>0</v>
      </c>
      <c r="AH227" s="33">
        <f t="shared" si="481"/>
        <v>0</v>
      </c>
      <c r="AI227" s="33">
        <f t="shared" si="481"/>
        <v>0</v>
      </c>
      <c r="AJ227" s="33">
        <f t="shared" si="481"/>
        <v>0</v>
      </c>
      <c r="AK227" s="33">
        <f t="shared" si="481"/>
        <v>0</v>
      </c>
      <c r="AL227" s="33">
        <f t="shared" si="481"/>
        <v>0</v>
      </c>
      <c r="AM227" s="33">
        <f t="shared" si="481"/>
        <v>0</v>
      </c>
      <c r="AN227" s="33">
        <f t="shared" si="481"/>
        <v>0</v>
      </c>
      <c r="AO227" s="33">
        <f t="shared" si="481"/>
        <v>0</v>
      </c>
      <c r="AP227" s="33">
        <f t="shared" si="481"/>
        <v>0</v>
      </c>
      <c r="AQ227" s="33">
        <f t="shared" si="481"/>
        <v>0</v>
      </c>
      <c r="AR227" s="33">
        <f t="shared" si="481"/>
        <v>0</v>
      </c>
      <c r="AS227" s="33">
        <f t="shared" si="481"/>
        <v>0</v>
      </c>
      <c r="AT227" s="33">
        <f t="shared" si="481"/>
        <v>0</v>
      </c>
      <c r="AU227" s="33">
        <f t="shared" si="481"/>
        <v>0</v>
      </c>
      <c r="AV227" s="33">
        <f t="shared" si="481"/>
        <v>0</v>
      </c>
      <c r="AW227" s="33">
        <f t="shared" si="481"/>
        <v>0</v>
      </c>
      <c r="AX227" s="33">
        <f t="shared" si="481"/>
        <v>0</v>
      </c>
      <c r="AY227" s="34">
        <f t="shared" si="481"/>
        <v>0</v>
      </c>
    </row>
    <row r="228" spans="2:51" ht="14.1" customHeight="1">
      <c r="B228" s="254" t="s">
        <v>54</v>
      </c>
      <c r="C228" s="255"/>
      <c r="D228" s="165"/>
      <c r="E228" s="53"/>
      <c r="F228" s="7"/>
      <c r="G228" s="54"/>
      <c r="H228" s="8"/>
      <c r="I228" s="8"/>
      <c r="J228" s="54"/>
      <c r="K228" s="54"/>
      <c r="L228" s="54"/>
      <c r="M228" s="35" t="str">
        <f>IF(SUM(N228:O228)=0,"",SUM(N228:O228))</f>
        <v/>
      </c>
      <c r="N228" s="9"/>
      <c r="O228" s="9"/>
      <c r="P228" s="35" t="str">
        <f>IF(SUM(Q228:R228)=0,"",SUM(Q228:R228))</f>
        <v/>
      </c>
      <c r="Q228" s="9"/>
      <c r="R228" s="9"/>
      <c r="S228" s="35" t="str">
        <f>IF(SUM(T228:U228)=0,"",SUM(T228:U228))</f>
        <v/>
      </c>
      <c r="T228" s="9"/>
      <c r="U228" s="9"/>
      <c r="V228" s="35" t="str">
        <f>IF(SUM(W228:X228)=0,"",SUM(W228:X228))</f>
        <v/>
      </c>
      <c r="W228" s="9"/>
      <c r="X228" s="9"/>
      <c r="Y228" s="35" t="str">
        <f>IF(SUM(Z228:AA228)=0,"",SUM(Z228:AA228))</f>
        <v/>
      </c>
      <c r="Z228" s="9"/>
      <c r="AA228" s="9"/>
      <c r="AB228" s="35" t="str">
        <f>IF(SUM(AC228:AD228)=0,"",SUM(AC228:AD228))</f>
        <v/>
      </c>
      <c r="AC228" s="9"/>
      <c r="AD228" s="9"/>
      <c r="AE228" s="35" t="str">
        <f>IF(SUM(AF228:AG228)=0,"",SUM(AF228:AG228))</f>
        <v/>
      </c>
      <c r="AF228" s="10"/>
      <c r="AG228" s="10"/>
      <c r="AH228" s="35" t="str">
        <f>IF(SUM(AI228:AJ228)=0,"",SUM(AI228:AJ228))</f>
        <v/>
      </c>
      <c r="AI228" s="10"/>
      <c r="AJ228" s="10"/>
      <c r="AK228" s="35" t="str">
        <f>IF(SUM(AL228:AM228)=0,"",SUM(AL228:AM228))</f>
        <v/>
      </c>
      <c r="AL228" s="10"/>
      <c r="AM228" s="10"/>
      <c r="AN228" s="35" t="str">
        <f>IF(SUM(AO228:AP228)=0,"",SUM(AO228:AP228))</f>
        <v/>
      </c>
      <c r="AO228" s="10"/>
      <c r="AP228" s="10"/>
      <c r="AQ228" s="35" t="str">
        <f>IF(SUM(AR228:AS228)=0,"",SUM(AR228:AS228))</f>
        <v/>
      </c>
      <c r="AR228" s="10"/>
      <c r="AS228" s="10"/>
      <c r="AT228" s="35" t="str">
        <f>IF(SUM(AU228:AV228)=0,"",SUM(AU228:AV228))</f>
        <v/>
      </c>
      <c r="AU228" s="10"/>
      <c r="AV228" s="10"/>
      <c r="AW228" s="18">
        <f>SUM(M228,P228,S228,V228,Y228,AB228,AE228,AH228,AK228,AN228,AQ228,AT228)</f>
        <v>0</v>
      </c>
      <c r="AX228" s="18">
        <f t="shared" ref="AX228:AX232" si="482">SUM(N228,Q228,T228,W228,Z228,AC228,AF228,AI228,AL228,AO228,AR228,AU228)</f>
        <v>0</v>
      </c>
      <c r="AY228" s="19">
        <f t="shared" ref="AY228:AY232" si="483">SUM(O228,R228,U228,X228,AA228,AD228,AG228,AJ228,AM228,AP228,AS228,AV228)</f>
        <v>0</v>
      </c>
    </row>
    <row r="229" spans="2:51" ht="14.1" customHeight="1">
      <c r="B229" s="111"/>
      <c r="C229" s="112"/>
      <c r="D229" s="113"/>
      <c r="E229" s="53"/>
      <c r="F229" s="7"/>
      <c r="G229" s="54"/>
      <c r="H229" s="8"/>
      <c r="I229" s="8"/>
      <c r="J229" s="54"/>
      <c r="K229" s="54"/>
      <c r="L229" s="54"/>
      <c r="M229" s="35" t="str">
        <f t="shared" ref="M229:M232" si="484">IF(SUM(N229:O229)=0,"",SUM(N229:O229))</f>
        <v/>
      </c>
      <c r="N229" s="9"/>
      <c r="O229" s="9"/>
      <c r="P229" s="35" t="str">
        <f t="shared" ref="P229:P232" si="485">IF(SUM(Q229:R229)=0,"",SUM(Q229:R229))</f>
        <v/>
      </c>
      <c r="Q229" s="9"/>
      <c r="R229" s="9"/>
      <c r="S229" s="35" t="str">
        <f t="shared" ref="S229:S232" si="486">IF(SUM(T229:U229)=0,"",SUM(T229:U229))</f>
        <v/>
      </c>
      <c r="T229" s="9"/>
      <c r="U229" s="9"/>
      <c r="V229" s="35" t="str">
        <f t="shared" ref="V229:V232" si="487">IF(SUM(W229:X229)=0,"",SUM(W229:X229))</f>
        <v/>
      </c>
      <c r="W229" s="9"/>
      <c r="X229" s="9"/>
      <c r="Y229" s="35" t="str">
        <f t="shared" ref="Y229:Y232" si="488">IF(SUM(Z229:AA229)=0,"",SUM(Z229:AA229))</f>
        <v/>
      </c>
      <c r="Z229" s="9"/>
      <c r="AA229" s="9"/>
      <c r="AB229" s="35" t="str">
        <f t="shared" ref="AB229:AB232" si="489">IF(SUM(AC229:AD229)=0,"",SUM(AC229:AD229))</f>
        <v/>
      </c>
      <c r="AC229" s="9"/>
      <c r="AD229" s="9"/>
      <c r="AE229" s="35" t="str">
        <f t="shared" ref="AE229:AE232" si="490">IF(SUM(AF229:AG229)=0,"",SUM(AF229:AG229))</f>
        <v/>
      </c>
      <c r="AF229" s="10"/>
      <c r="AG229" s="10"/>
      <c r="AH229" s="35" t="str">
        <f t="shared" ref="AH229:AH232" si="491">IF(SUM(AI229:AJ229)=0,"",SUM(AI229:AJ229))</f>
        <v/>
      </c>
      <c r="AI229" s="10"/>
      <c r="AJ229" s="10"/>
      <c r="AK229" s="35" t="str">
        <f t="shared" ref="AK229:AK232" si="492">IF(SUM(AL229:AM229)=0,"",SUM(AL229:AM229))</f>
        <v/>
      </c>
      <c r="AL229" s="10"/>
      <c r="AM229" s="10"/>
      <c r="AN229" s="35" t="str">
        <f t="shared" ref="AN229:AN232" si="493">IF(SUM(AO229:AP229)=0,"",SUM(AO229:AP229))</f>
        <v/>
      </c>
      <c r="AO229" s="10"/>
      <c r="AP229" s="10"/>
      <c r="AQ229" s="35" t="str">
        <f t="shared" ref="AQ229:AQ232" si="494">IF(SUM(AR229:AS229)=0,"",SUM(AR229:AS229))</f>
        <v/>
      </c>
      <c r="AR229" s="10"/>
      <c r="AS229" s="10"/>
      <c r="AT229" s="35" t="str">
        <f t="shared" ref="AT229:AT232" si="495">IF(SUM(AU229:AV229)=0,"",SUM(AU229:AV229))</f>
        <v/>
      </c>
      <c r="AU229" s="10"/>
      <c r="AV229" s="10"/>
      <c r="AW229" s="18">
        <f t="shared" ref="AW229:AW232" si="496">SUM(M229,P229,S229,V229,Y229,AB229,AE229,AH229,AK229,AN229,AQ229,AT229)</f>
        <v>0</v>
      </c>
      <c r="AX229" s="18">
        <f t="shared" si="482"/>
        <v>0</v>
      </c>
      <c r="AY229" s="19">
        <f t="shared" si="483"/>
        <v>0</v>
      </c>
    </row>
    <row r="230" spans="2:51" ht="14.1" customHeight="1">
      <c r="B230" s="111"/>
      <c r="C230" s="112"/>
      <c r="D230" s="113"/>
      <c r="E230" s="53"/>
      <c r="F230" s="7"/>
      <c r="G230" s="54"/>
      <c r="H230" s="8"/>
      <c r="I230" s="8"/>
      <c r="J230" s="54"/>
      <c r="K230" s="54"/>
      <c r="L230" s="54"/>
      <c r="M230" s="35" t="str">
        <f t="shared" si="484"/>
        <v/>
      </c>
      <c r="N230" s="9"/>
      <c r="O230" s="9"/>
      <c r="P230" s="35" t="str">
        <f t="shared" si="485"/>
        <v/>
      </c>
      <c r="Q230" s="9"/>
      <c r="R230" s="9"/>
      <c r="S230" s="35" t="str">
        <f t="shared" si="486"/>
        <v/>
      </c>
      <c r="T230" s="9"/>
      <c r="U230" s="9"/>
      <c r="V230" s="35" t="str">
        <f t="shared" si="487"/>
        <v/>
      </c>
      <c r="W230" s="9"/>
      <c r="X230" s="9"/>
      <c r="Y230" s="35" t="str">
        <f t="shared" si="488"/>
        <v/>
      </c>
      <c r="Z230" s="9"/>
      <c r="AA230" s="9"/>
      <c r="AB230" s="35" t="str">
        <f t="shared" si="489"/>
        <v/>
      </c>
      <c r="AC230" s="9"/>
      <c r="AD230" s="9"/>
      <c r="AE230" s="35" t="str">
        <f t="shared" si="490"/>
        <v/>
      </c>
      <c r="AF230" s="10"/>
      <c r="AG230" s="10"/>
      <c r="AH230" s="35" t="str">
        <f t="shared" si="491"/>
        <v/>
      </c>
      <c r="AI230" s="10"/>
      <c r="AJ230" s="10"/>
      <c r="AK230" s="35" t="str">
        <f t="shared" si="492"/>
        <v/>
      </c>
      <c r="AL230" s="10"/>
      <c r="AM230" s="10"/>
      <c r="AN230" s="35" t="str">
        <f t="shared" si="493"/>
        <v/>
      </c>
      <c r="AO230" s="10"/>
      <c r="AP230" s="10"/>
      <c r="AQ230" s="35" t="str">
        <f t="shared" si="494"/>
        <v/>
      </c>
      <c r="AR230" s="10"/>
      <c r="AS230" s="10"/>
      <c r="AT230" s="35" t="str">
        <f t="shared" si="495"/>
        <v/>
      </c>
      <c r="AU230" s="10"/>
      <c r="AV230" s="10"/>
      <c r="AW230" s="18">
        <f t="shared" si="496"/>
        <v>0</v>
      </c>
      <c r="AX230" s="18">
        <f t="shared" si="482"/>
        <v>0</v>
      </c>
      <c r="AY230" s="19">
        <f t="shared" si="483"/>
        <v>0</v>
      </c>
    </row>
    <row r="231" spans="2:51" ht="14.1" customHeight="1">
      <c r="B231" s="111"/>
      <c r="C231" s="112"/>
      <c r="D231" s="113"/>
      <c r="E231" s="53"/>
      <c r="F231" s="7"/>
      <c r="G231" s="54"/>
      <c r="H231" s="8"/>
      <c r="I231" s="8"/>
      <c r="J231" s="54"/>
      <c r="K231" s="54"/>
      <c r="L231" s="54"/>
      <c r="M231" s="35" t="str">
        <f t="shared" si="484"/>
        <v/>
      </c>
      <c r="N231" s="9"/>
      <c r="O231" s="9"/>
      <c r="P231" s="35" t="str">
        <f t="shared" si="485"/>
        <v/>
      </c>
      <c r="Q231" s="9"/>
      <c r="R231" s="9"/>
      <c r="S231" s="35" t="str">
        <f t="shared" si="486"/>
        <v/>
      </c>
      <c r="T231" s="9"/>
      <c r="U231" s="9"/>
      <c r="V231" s="35" t="str">
        <f t="shared" si="487"/>
        <v/>
      </c>
      <c r="W231" s="9"/>
      <c r="X231" s="9"/>
      <c r="Y231" s="35" t="str">
        <f t="shared" si="488"/>
        <v/>
      </c>
      <c r="Z231" s="9"/>
      <c r="AA231" s="9"/>
      <c r="AB231" s="35" t="str">
        <f t="shared" si="489"/>
        <v/>
      </c>
      <c r="AC231" s="9"/>
      <c r="AD231" s="9"/>
      <c r="AE231" s="35" t="str">
        <f t="shared" si="490"/>
        <v/>
      </c>
      <c r="AF231" s="10"/>
      <c r="AG231" s="10"/>
      <c r="AH231" s="35" t="str">
        <f t="shared" si="491"/>
        <v/>
      </c>
      <c r="AI231" s="10"/>
      <c r="AJ231" s="10"/>
      <c r="AK231" s="35" t="str">
        <f t="shared" si="492"/>
        <v/>
      </c>
      <c r="AL231" s="10"/>
      <c r="AM231" s="10"/>
      <c r="AN231" s="35" t="str">
        <f t="shared" si="493"/>
        <v/>
      </c>
      <c r="AO231" s="10"/>
      <c r="AP231" s="10"/>
      <c r="AQ231" s="35" t="str">
        <f t="shared" si="494"/>
        <v/>
      </c>
      <c r="AR231" s="10"/>
      <c r="AS231" s="10"/>
      <c r="AT231" s="35" t="str">
        <f t="shared" si="495"/>
        <v/>
      </c>
      <c r="AU231" s="10"/>
      <c r="AV231" s="10"/>
      <c r="AW231" s="18">
        <f t="shared" si="496"/>
        <v>0</v>
      </c>
      <c r="AX231" s="18">
        <f t="shared" si="482"/>
        <v>0</v>
      </c>
      <c r="AY231" s="19">
        <f t="shared" si="483"/>
        <v>0</v>
      </c>
    </row>
    <row r="232" spans="2:51" ht="14.1" customHeight="1">
      <c r="B232" s="111"/>
      <c r="C232" s="112"/>
      <c r="D232" s="113"/>
      <c r="E232" s="53"/>
      <c r="F232" s="7"/>
      <c r="G232" s="54"/>
      <c r="H232" s="8"/>
      <c r="I232" s="8"/>
      <c r="J232" s="54"/>
      <c r="K232" s="54"/>
      <c r="L232" s="54"/>
      <c r="M232" s="35" t="str">
        <f t="shared" si="484"/>
        <v/>
      </c>
      <c r="N232" s="9"/>
      <c r="O232" s="9"/>
      <c r="P232" s="35" t="str">
        <f t="shared" si="485"/>
        <v/>
      </c>
      <c r="Q232" s="9"/>
      <c r="R232" s="9"/>
      <c r="S232" s="35" t="str">
        <f t="shared" si="486"/>
        <v/>
      </c>
      <c r="T232" s="9"/>
      <c r="U232" s="9"/>
      <c r="V232" s="35" t="str">
        <f t="shared" si="487"/>
        <v/>
      </c>
      <c r="W232" s="9"/>
      <c r="X232" s="9"/>
      <c r="Y232" s="35" t="str">
        <f t="shared" si="488"/>
        <v/>
      </c>
      <c r="Z232" s="9"/>
      <c r="AA232" s="9"/>
      <c r="AB232" s="35" t="str">
        <f t="shared" si="489"/>
        <v/>
      </c>
      <c r="AC232" s="9"/>
      <c r="AD232" s="9"/>
      <c r="AE232" s="35" t="str">
        <f t="shared" si="490"/>
        <v/>
      </c>
      <c r="AF232" s="10"/>
      <c r="AG232" s="10"/>
      <c r="AH232" s="35" t="str">
        <f t="shared" si="491"/>
        <v/>
      </c>
      <c r="AI232" s="10"/>
      <c r="AJ232" s="10"/>
      <c r="AK232" s="35" t="str">
        <f t="shared" si="492"/>
        <v/>
      </c>
      <c r="AL232" s="10"/>
      <c r="AM232" s="10"/>
      <c r="AN232" s="35" t="str">
        <f t="shared" si="493"/>
        <v/>
      </c>
      <c r="AO232" s="10"/>
      <c r="AP232" s="10"/>
      <c r="AQ232" s="35" t="str">
        <f t="shared" si="494"/>
        <v/>
      </c>
      <c r="AR232" s="10"/>
      <c r="AS232" s="10"/>
      <c r="AT232" s="35" t="str">
        <f t="shared" si="495"/>
        <v/>
      </c>
      <c r="AU232" s="10"/>
      <c r="AV232" s="10"/>
      <c r="AW232" s="18">
        <f t="shared" si="496"/>
        <v>0</v>
      </c>
      <c r="AX232" s="18">
        <f t="shared" si="482"/>
        <v>0</v>
      </c>
      <c r="AY232" s="19">
        <f t="shared" si="483"/>
        <v>0</v>
      </c>
    </row>
    <row r="233" spans="2:51" ht="14.1" customHeight="1" thickBot="1">
      <c r="B233" s="256"/>
      <c r="C233" s="257"/>
      <c r="D233" s="258"/>
      <c r="E233" s="251" t="s">
        <v>0</v>
      </c>
      <c r="F233" s="252"/>
      <c r="G233" s="252"/>
      <c r="H233" s="252"/>
      <c r="I233" s="252"/>
      <c r="J233" s="252"/>
      <c r="K233" s="252"/>
      <c r="L233" s="253"/>
      <c r="M233" s="43">
        <f t="shared" ref="M233:AY233" si="497">SUM(M228:M232)</f>
        <v>0</v>
      </c>
      <c r="N233" s="43">
        <f t="shared" si="497"/>
        <v>0</v>
      </c>
      <c r="O233" s="43">
        <f t="shared" si="497"/>
        <v>0</v>
      </c>
      <c r="P233" s="43">
        <f t="shared" si="497"/>
        <v>0</v>
      </c>
      <c r="Q233" s="43">
        <f t="shared" si="497"/>
        <v>0</v>
      </c>
      <c r="R233" s="43">
        <f t="shared" si="497"/>
        <v>0</v>
      </c>
      <c r="S233" s="43">
        <f t="shared" si="497"/>
        <v>0</v>
      </c>
      <c r="T233" s="43">
        <f t="shared" si="497"/>
        <v>0</v>
      </c>
      <c r="U233" s="43">
        <f t="shared" si="497"/>
        <v>0</v>
      </c>
      <c r="V233" s="43">
        <f t="shared" si="497"/>
        <v>0</v>
      </c>
      <c r="W233" s="43">
        <f t="shared" si="497"/>
        <v>0</v>
      </c>
      <c r="X233" s="43">
        <f t="shared" si="497"/>
        <v>0</v>
      </c>
      <c r="Y233" s="43">
        <f t="shared" si="497"/>
        <v>0</v>
      </c>
      <c r="Z233" s="43">
        <f t="shared" si="497"/>
        <v>0</v>
      </c>
      <c r="AA233" s="43">
        <f t="shared" si="497"/>
        <v>0</v>
      </c>
      <c r="AB233" s="43">
        <f t="shared" si="497"/>
        <v>0</v>
      </c>
      <c r="AC233" s="43">
        <f t="shared" si="497"/>
        <v>0</v>
      </c>
      <c r="AD233" s="43">
        <f t="shared" si="497"/>
        <v>0</v>
      </c>
      <c r="AE233" s="43">
        <f t="shared" si="497"/>
        <v>0</v>
      </c>
      <c r="AF233" s="43">
        <f t="shared" si="497"/>
        <v>0</v>
      </c>
      <c r="AG233" s="43">
        <f t="shared" si="497"/>
        <v>0</v>
      </c>
      <c r="AH233" s="43">
        <f t="shared" si="497"/>
        <v>0</v>
      </c>
      <c r="AI233" s="43">
        <f t="shared" si="497"/>
        <v>0</v>
      </c>
      <c r="AJ233" s="43">
        <f t="shared" si="497"/>
        <v>0</v>
      </c>
      <c r="AK233" s="43">
        <f t="shared" si="497"/>
        <v>0</v>
      </c>
      <c r="AL233" s="43">
        <f t="shared" si="497"/>
        <v>0</v>
      </c>
      <c r="AM233" s="43">
        <f t="shared" si="497"/>
        <v>0</v>
      </c>
      <c r="AN233" s="43">
        <f t="shared" si="497"/>
        <v>0</v>
      </c>
      <c r="AO233" s="43">
        <f t="shared" si="497"/>
        <v>0</v>
      </c>
      <c r="AP233" s="43">
        <f t="shared" si="497"/>
        <v>0</v>
      </c>
      <c r="AQ233" s="43">
        <f t="shared" si="497"/>
        <v>0</v>
      </c>
      <c r="AR233" s="43">
        <f t="shared" si="497"/>
        <v>0</v>
      </c>
      <c r="AS233" s="43">
        <f t="shared" si="497"/>
        <v>0</v>
      </c>
      <c r="AT233" s="43">
        <f t="shared" si="497"/>
        <v>0</v>
      </c>
      <c r="AU233" s="43">
        <f t="shared" si="497"/>
        <v>0</v>
      </c>
      <c r="AV233" s="43">
        <f t="shared" si="497"/>
        <v>0</v>
      </c>
      <c r="AW233" s="43">
        <f t="shared" si="497"/>
        <v>0</v>
      </c>
      <c r="AX233" s="43">
        <f t="shared" si="497"/>
        <v>0</v>
      </c>
      <c r="AY233" s="44">
        <f t="shared" si="497"/>
        <v>0</v>
      </c>
    </row>
  </sheetData>
  <sheetProtection algorithmName="SHA-512" hashValue="tM6Ja5uy37FkhpthM5cfwx0WC2GelU6A4OlNwmWs417FKeGCHbiId7Qv6urlcbj7SMPo30D1yd9U1Ok5wsh0QQ==" saltValue="dy8fh3+GigpuaHhi0o18Vw==" spinCount="100000" sheet="1" objects="1" scenarios="1" formatColumns="0" formatRows="0"/>
  <mergeCells count="300">
    <mergeCell ref="AQ10:AS10"/>
    <mergeCell ref="AT10:AV10"/>
    <mergeCell ref="AW10:AY10"/>
    <mergeCell ref="J12:L12"/>
    <mergeCell ref="J7:L7"/>
    <mergeCell ref="J8:L8"/>
    <mergeCell ref="J9:L9"/>
    <mergeCell ref="J10:L10"/>
    <mergeCell ref="AT12:AV12"/>
    <mergeCell ref="AW12:AY12"/>
    <mergeCell ref="AW11:AY11"/>
    <mergeCell ref="AH11:AJ11"/>
    <mergeCell ref="AK11:AM11"/>
    <mergeCell ref="AN11:AP11"/>
    <mergeCell ref="AE12:AG12"/>
    <mergeCell ref="AQ11:AS11"/>
    <mergeCell ref="AT11:AV11"/>
    <mergeCell ref="AH12:AJ12"/>
    <mergeCell ref="AQ12:AS12"/>
    <mergeCell ref="J11:L11"/>
    <mergeCell ref="Y12:AA12"/>
    <mergeCell ref="S10:U10"/>
    <mergeCell ref="V10:X10"/>
    <mergeCell ref="Y10:AA10"/>
    <mergeCell ref="AB10:AD10"/>
    <mergeCell ref="AE10:AG10"/>
    <mergeCell ref="AN15:AP15"/>
    <mergeCell ref="AH14:AJ14"/>
    <mergeCell ref="AK15:AM15"/>
    <mergeCell ref="M12:O12"/>
    <mergeCell ref="P12:R12"/>
    <mergeCell ref="S12:U12"/>
    <mergeCell ref="AH10:AJ10"/>
    <mergeCell ref="AK10:AM10"/>
    <mergeCell ref="AN10:AP10"/>
    <mergeCell ref="P11:R11"/>
    <mergeCell ref="S11:U11"/>
    <mergeCell ref="V11:X11"/>
    <mergeCell ref="Y11:AA11"/>
    <mergeCell ref="AB11:AD11"/>
    <mergeCell ref="AE11:AG11"/>
    <mergeCell ref="V12:X12"/>
    <mergeCell ref="AB13:AD13"/>
    <mergeCell ref="AE13:AG13"/>
    <mergeCell ref="Y13:AA13"/>
    <mergeCell ref="M13:O13"/>
    <mergeCell ref="Y17:AA17"/>
    <mergeCell ref="AB17:AD17"/>
    <mergeCell ref="AE16:AG16"/>
    <mergeCell ref="J16:L16"/>
    <mergeCell ref="M16:O16"/>
    <mergeCell ref="AN14:AP14"/>
    <mergeCell ref="AQ14:AS14"/>
    <mergeCell ref="AQ16:AS16"/>
    <mergeCell ref="AT16:AV16"/>
    <mergeCell ref="AK16:AM16"/>
    <mergeCell ref="AN16:AP16"/>
    <mergeCell ref="AH15:AJ15"/>
    <mergeCell ref="AE14:AG14"/>
    <mergeCell ref="AB15:AD15"/>
    <mergeCell ref="AE15:AG15"/>
    <mergeCell ref="AH16:AJ16"/>
    <mergeCell ref="M15:O15"/>
    <mergeCell ref="P15:R15"/>
    <mergeCell ref="S15:U15"/>
    <mergeCell ref="V15:X15"/>
    <mergeCell ref="Y15:AA15"/>
    <mergeCell ref="Y14:AA14"/>
    <mergeCell ref="AB14:AD14"/>
    <mergeCell ref="E233:L233"/>
    <mergeCell ref="B228:D233"/>
    <mergeCell ref="J21:L21"/>
    <mergeCell ref="G24:G27"/>
    <mergeCell ref="AE25:AG25"/>
    <mergeCell ref="AE26:AE27"/>
    <mergeCell ref="AF26:AG26"/>
    <mergeCell ref="AE24:AV24"/>
    <mergeCell ref="AO26:AP26"/>
    <mergeCell ref="AT26:AT27"/>
    <mergeCell ref="AH25:AJ25"/>
    <mergeCell ref="AH26:AH27"/>
    <mergeCell ref="M26:M27"/>
    <mergeCell ref="N26:O26"/>
    <mergeCell ref="P26:P27"/>
    <mergeCell ref="Q26:R26"/>
    <mergeCell ref="M24:R24"/>
    <mergeCell ref="S24:X24"/>
    <mergeCell ref="AI26:AJ26"/>
    <mergeCell ref="V25:X25"/>
    <mergeCell ref="Y25:AA25"/>
    <mergeCell ref="B23:AY23"/>
    <mergeCell ref="C217:D227"/>
    <mergeCell ref="AW21:AY21"/>
    <mergeCell ref="AW20:AY20"/>
    <mergeCell ref="AN21:AP21"/>
    <mergeCell ref="AQ21:AS21"/>
    <mergeCell ref="AT21:AV21"/>
    <mergeCell ref="AQ15:AS15"/>
    <mergeCell ref="AT15:AV15"/>
    <mergeCell ref="S17:U17"/>
    <mergeCell ref="M17:O17"/>
    <mergeCell ref="AK19:AM19"/>
    <mergeCell ref="AN19:AP19"/>
    <mergeCell ref="AQ19:AS19"/>
    <mergeCell ref="AK18:AM18"/>
    <mergeCell ref="AN18:AP18"/>
    <mergeCell ref="AQ18:AS18"/>
    <mergeCell ref="AT18:AV18"/>
    <mergeCell ref="AW18:AY18"/>
    <mergeCell ref="AE17:AG17"/>
    <mergeCell ref="AH17:AJ17"/>
    <mergeCell ref="AH19:AJ19"/>
    <mergeCell ref="V21:X21"/>
    <mergeCell ref="Y21:AA21"/>
    <mergeCell ref="AB21:AD21"/>
    <mergeCell ref="Y18:AA18"/>
    <mergeCell ref="AK17:AM17"/>
    <mergeCell ref="AQ13:AS13"/>
    <mergeCell ref="AT13:AV13"/>
    <mergeCell ref="AH20:AJ20"/>
    <mergeCell ref="AT14:AV14"/>
    <mergeCell ref="AW16:AY16"/>
    <mergeCell ref="AB12:AD12"/>
    <mergeCell ref="P16:R16"/>
    <mergeCell ref="S16:U16"/>
    <mergeCell ref="AT19:AV19"/>
    <mergeCell ref="AW19:AY19"/>
    <mergeCell ref="AW15:AY15"/>
    <mergeCell ref="P17:R17"/>
    <mergeCell ref="AW14:AY14"/>
    <mergeCell ref="AK14:AM14"/>
    <mergeCell ref="AW13:AY13"/>
    <mergeCell ref="P13:R13"/>
    <mergeCell ref="S13:U13"/>
    <mergeCell ref="V13:X13"/>
    <mergeCell ref="AN13:AP13"/>
    <mergeCell ref="AT20:AV20"/>
    <mergeCell ref="AW17:AY17"/>
    <mergeCell ref="AT17:AV17"/>
    <mergeCell ref="AQ17:AS17"/>
    <mergeCell ref="AN17:AP17"/>
    <mergeCell ref="AB18:AD18"/>
    <mergeCell ref="AE18:AG18"/>
    <mergeCell ref="C63:D93"/>
    <mergeCell ref="D94:D134"/>
    <mergeCell ref="B24:E27"/>
    <mergeCell ref="M20:O20"/>
    <mergeCell ref="P20:R20"/>
    <mergeCell ref="S20:U20"/>
    <mergeCell ref="V20:X20"/>
    <mergeCell ref="Y20:AA20"/>
    <mergeCell ref="AB20:AD20"/>
    <mergeCell ref="AE20:AG20"/>
    <mergeCell ref="AE19:AG19"/>
    <mergeCell ref="F11:G18"/>
    <mergeCell ref="J13:L13"/>
    <mergeCell ref="Y24:AD24"/>
    <mergeCell ref="J17:L17"/>
    <mergeCell ref="J19:L19"/>
    <mergeCell ref="S19:U19"/>
    <mergeCell ref="V19:X19"/>
    <mergeCell ref="Y19:AA19"/>
    <mergeCell ref="AB19:AD19"/>
    <mergeCell ref="J15:L15"/>
    <mergeCell ref="M19:O19"/>
    <mergeCell ref="B63:B227"/>
    <mergeCell ref="J18:L18"/>
    <mergeCell ref="M18:O18"/>
    <mergeCell ref="P18:R18"/>
    <mergeCell ref="S18:U18"/>
    <mergeCell ref="V18:X18"/>
    <mergeCell ref="E227:L227"/>
    <mergeCell ref="S14:U14"/>
    <mergeCell ref="V14:X14"/>
    <mergeCell ref="M14:O14"/>
    <mergeCell ref="V17:X17"/>
    <mergeCell ref="D176:D216"/>
    <mergeCell ref="C135:C175"/>
    <mergeCell ref="D135:D175"/>
    <mergeCell ref="E175:L175"/>
    <mergeCell ref="B7:E21"/>
    <mergeCell ref="B28:B62"/>
    <mergeCell ref="P25:R25"/>
    <mergeCell ref="J24:J27"/>
    <mergeCell ref="M21:O21"/>
    <mergeCell ref="F24:F27"/>
    <mergeCell ref="F7:G10"/>
    <mergeCell ref="M10:O10"/>
    <mergeCell ref="P10:R10"/>
    <mergeCell ref="AK21:AM21"/>
    <mergeCell ref="AH21:AJ21"/>
    <mergeCell ref="AH18:AJ18"/>
    <mergeCell ref="B2:AY2"/>
    <mergeCell ref="M3:R3"/>
    <mergeCell ref="S3:X3"/>
    <mergeCell ref="Y3:AD3"/>
    <mergeCell ref="AW3:AY4"/>
    <mergeCell ref="AK4:AM4"/>
    <mergeCell ref="AN4:AP4"/>
    <mergeCell ref="AT4:AV4"/>
    <mergeCell ref="M4:O4"/>
    <mergeCell ref="P4:R4"/>
    <mergeCell ref="S4:U4"/>
    <mergeCell ref="V4:X4"/>
    <mergeCell ref="Y4:AA4"/>
    <mergeCell ref="AB4:AD4"/>
    <mergeCell ref="B3:L6"/>
    <mergeCell ref="AC5:AD5"/>
    <mergeCell ref="V5:V6"/>
    <mergeCell ref="M11:O11"/>
    <mergeCell ref="P21:R21"/>
    <mergeCell ref="AQ5:AQ6"/>
    <mergeCell ref="AE21:AG21"/>
    <mergeCell ref="AR5:AS5"/>
    <mergeCell ref="P5:P6"/>
    <mergeCell ref="Q5:R5"/>
    <mergeCell ref="S26:S27"/>
    <mergeCell ref="T26:U26"/>
    <mergeCell ref="AK13:AM13"/>
    <mergeCell ref="AK12:AM12"/>
    <mergeCell ref="AN12:AP12"/>
    <mergeCell ref="V16:X16"/>
    <mergeCell ref="Y16:AA16"/>
    <mergeCell ref="AB16:AD16"/>
    <mergeCell ref="AB25:AD25"/>
    <mergeCell ref="Z26:AA26"/>
    <mergeCell ref="AB26:AB27"/>
    <mergeCell ref="AC26:AD26"/>
    <mergeCell ref="V26:V27"/>
    <mergeCell ref="W26:X26"/>
    <mergeCell ref="Y26:Y27"/>
    <mergeCell ref="AH13:AJ13"/>
    <mergeCell ref="AK20:AM20"/>
    <mergeCell ref="AN20:AP20"/>
    <mergeCell ref="AQ20:AS20"/>
    <mergeCell ref="S21:U21"/>
    <mergeCell ref="AR26:AS26"/>
    <mergeCell ref="AX5:AY5"/>
    <mergeCell ref="AW5:AW6"/>
    <mergeCell ref="AH4:AJ4"/>
    <mergeCell ref="AK5:AK6"/>
    <mergeCell ref="M5:M6"/>
    <mergeCell ref="N5:O5"/>
    <mergeCell ref="AE3:AV3"/>
    <mergeCell ref="W5:X5"/>
    <mergeCell ref="AL5:AM5"/>
    <mergeCell ref="AE4:AG4"/>
    <mergeCell ref="AE5:AE6"/>
    <mergeCell ref="AF5:AG5"/>
    <mergeCell ref="T5:U5"/>
    <mergeCell ref="AU5:AV5"/>
    <mergeCell ref="AN5:AN6"/>
    <mergeCell ref="AO5:AP5"/>
    <mergeCell ref="AT5:AT6"/>
    <mergeCell ref="S5:S6"/>
    <mergeCell ref="AH5:AH6"/>
    <mergeCell ref="AI5:AJ5"/>
    <mergeCell ref="Y5:Y6"/>
    <mergeCell ref="Z5:AA5"/>
    <mergeCell ref="AB5:AB6"/>
    <mergeCell ref="AQ4:AS4"/>
    <mergeCell ref="E57:L57"/>
    <mergeCell ref="E93:L93"/>
    <mergeCell ref="E134:L134"/>
    <mergeCell ref="C176:C216"/>
    <mergeCell ref="E216:L216"/>
    <mergeCell ref="C94:C134"/>
    <mergeCell ref="J14:L14"/>
    <mergeCell ref="P14:R14"/>
    <mergeCell ref="J20:L20"/>
    <mergeCell ref="F19:G21"/>
    <mergeCell ref="C51:D57"/>
    <mergeCell ref="C58:D62"/>
    <mergeCell ref="L24:L27"/>
    <mergeCell ref="K24:K27"/>
    <mergeCell ref="P19:R19"/>
    <mergeCell ref="E62:L62"/>
    <mergeCell ref="M25:O25"/>
    <mergeCell ref="AX26:AY26"/>
    <mergeCell ref="AN26:AN27"/>
    <mergeCell ref="E50:L50"/>
    <mergeCell ref="C28:D34"/>
    <mergeCell ref="C35:D43"/>
    <mergeCell ref="C44:D50"/>
    <mergeCell ref="AW24:AY25"/>
    <mergeCell ref="AW26:AW27"/>
    <mergeCell ref="AQ25:AS25"/>
    <mergeCell ref="AK25:AM25"/>
    <mergeCell ref="AN25:AP25"/>
    <mergeCell ref="AT25:AV25"/>
    <mergeCell ref="E34:L34"/>
    <mergeCell ref="E43:L43"/>
    <mergeCell ref="S25:U25"/>
    <mergeCell ref="AK26:AK27"/>
    <mergeCell ref="AL26:AM26"/>
    <mergeCell ref="AQ26:AQ27"/>
    <mergeCell ref="AU26:AV26"/>
    <mergeCell ref="H24:I25"/>
    <mergeCell ref="H26:H27"/>
    <mergeCell ref="I26:I27"/>
  </mergeCells>
  <phoneticPr fontId="1" type="noConversion"/>
  <dataValidations count="13">
    <dataValidation type="list" allowBlank="1" showInputMessage="1" showErrorMessage="1" sqref="E28:E33 E176:E215 E217:E226 E51:E56 E58:E61 E35:E42 E119:E133 E63:E68 E135:E174 E70:E92 E94:E117 E44:E49">
      <formula1>"필수,선택"</formula1>
    </dataValidation>
    <dataValidation type="list" allowBlank="1" showInputMessage="1" showErrorMessage="1" sqref="G217:G226 G176:G215 G28:G33 G51:G56 G58:G61 G35:G42 G63:G92 G94:G133 G135:G174 G44:G49">
      <formula1>"Y,N"</formula1>
    </dataValidation>
    <dataValidation type="list" allowBlank="1" showInputMessage="1" showErrorMessage="1" sqref="K28:K33 K176:K215 K135:K174 K51:K56 K58:K61 K35:K42 K63:K92 K119:K133 K94:K117 K44:K49">
      <formula1>"NCS교과,자체개발교과,일반교과"</formula1>
    </dataValidation>
    <dataValidation type="list" allowBlank="1" showInputMessage="1" showErrorMessage="1" sqref="L28:L33 L176:L215 L217:L226 L51:L56 L58:L61 L35:L42 L63:L92 L119:L133 L135:L174 L94:L117 L44:L49">
      <formula1>"Y,N,해당없음"</formula1>
    </dataValidation>
    <dataValidation type="list" allowBlank="1" showInputMessage="1" showErrorMessage="1" sqref="AU28:AV33 AU51:AV56 N217:O226 AU217:AV226 Q58:R61 AR51:AS56 AR28:AS33 AR58:AS61 AU58:AV61 AO28:AP33 AO51:AP56 N58:O61 AO217:AP226 AR217:AS226 AL51:AM56 AL28:AM33 AL58:AM61 AO58:AP61 AI28:AJ33 AI51:AJ56 AI217:AJ226 AL217:AM226 AF51:AG56 AF28:AG33 AF58:AG61 AI58:AJ61 AC28:AD33 AC51:AD56 AC217:AD226 AF217:AG226 N28:O33 Z51:AA56 Z28:AA33 Z58:AA61 AC58:AD61 W28:X33 W51:X56 W217:X226 Z217:AA226 N51:O56 T51:U56 T28:U33 T58:U61 W58:X61 AU44:AV49 Q63:R92 N176:O215 Q94:R133 Q28:R33 T217:U226 Q51:R56 Q135:R174 Q217:R226 T44:U49 N44:O49 W44:X49 Z44:AA49 AC44:AD49 Q35:R42 AF44:AG49 AI44:AJ49 AL44:AM49 AO44:AP49 AR44:AS49 AU63:AV92 AR63:AS92 AO63:AP92 N63:O92 AL63:AM92 AI63:AJ92 AF63:AG92 AC63:AD92 Z63:AA92 W63:X92 T63:U92 AU94:AV133 AR94:AS133 AO94:AP133 AL94:AM133 AI94:AJ133 N94:O133 AF94:AG133 AC94:AD133 Z94:AA133 W94:X133 T94:U133 AU135:AV174 AR135:AS174 AO135:AP174 AL135:AM174 AI135:AJ174 AF135:AG174 AC135:AD174 N135:O174 Z135:AA174 W135:X174 T135:U174 AU176:AV215 AR176:AS215 AO176:AP215 AL176:AM215 AI176:AJ215 AF176:AG215 AC176:AD215 Z176:AA215 W176:X215 T176:U215 Q176:R215 Z35:AA42 AC35:AD42 AF35:AG42 AU35:AV42 AI35:AJ42 AL35:AM42 AO35:AP42 AR35:AS42 N35:O42 W35:X42 T35:U42 Q44:R49">
      <formula1>"0,1,2,3,4"</formula1>
    </dataValidation>
    <dataValidation type="list" allowBlank="1" showInputMessage="1" showErrorMessage="1" sqref="G1:G6 G50 G175 G134 G93 G62 G57 G34 G43 K175:L175 K34:L34 G22 K22:L22 K1:L6 G216 G227 K24:K27 K227:L227 K216:L216 K43:L43 K50:L50 K57:L57 K62:L62 K93:L93 K134:L134 G233:G1048576 K233:L1048576">
      <formula1>#REF!</formula1>
    </dataValidation>
    <dataValidation type="list" allowBlank="1" showInputMessage="1" showErrorMessage="1" sqref="F228:F232">
      <formula1>"복수학위,해외인턴십,기타"</formula1>
    </dataValidation>
    <dataValidation type="list" allowBlank="1" showInputMessage="1" showErrorMessage="1" sqref="J28:J33 J176:J215 J135:J174 J51:J56 J58:J61 J35:J42 J63:J92 J119:J133 J94:J117 J44:J49">
      <formula1>"교양일반교과,교양창업교과,전공일반교과,전공창업교과,전공캡스톤디자인교과,전공융복합교과,전공지역사회PBL교과"</formula1>
    </dataValidation>
    <dataValidation type="list" allowBlank="1" showInputMessage="1" showErrorMessage="1" sqref="J217:J226">
      <formula1>"교양일반교과,교양창업교과,전공일반교과,전공창업교과,전공융복합교과,전공지역사회PBL교과"</formula1>
    </dataValidation>
    <dataValidation type="list" allowBlank="1" showInputMessage="1" showErrorMessage="1" sqref="K217:K226">
      <formula1>"일반교과"</formula1>
    </dataValidation>
    <dataValidation type="list" allowBlank="1" showInputMessage="1" showErrorMessage="1" sqref="N228:O232 Q228:R232 T228:U232 W228:X232 Z228:AA232 AC228:AD232 AF228:AG232 AI228:AJ232 AL228:AM232 AO228:AP232 AR228:AS232 AU228:AV232">
      <formula1>"0,1,2,3,4,5,6,7,8,9,10,11,12,13,14,15,16,17,18,19,20"</formula1>
    </dataValidation>
    <dataValidation type="list" allowBlank="1" showInputMessage="1" showErrorMessage="1" sqref="H1:H1048576">
      <formula1>"리더십-대인관계,리더십-사회윤리,융합역량-자기관리,소통역량-공동체의식,소통역량-의사소통"</formula1>
    </dataValidation>
    <dataValidation type="list" allowBlank="1" showInputMessage="1" showErrorMessage="1" sqref="I1:I1048576">
      <formula1>"창의역량-창의적사고,창의역량-지식정보활용,융합역량-종합적사고력"</formula1>
    </dataValidation>
  </dataValidations>
  <printOptions horizontalCentered="1"/>
  <pageMargins left="0.23622047244094491" right="0.23622047244094491" top="0.39370078740157483" bottom="0.39370078740157483" header="0.31496062992125984" footer="0.31496062992125984"/>
  <pageSetup paperSize="9" scale="61" fitToHeight="0" orientation="portrait" r:id="rId1"/>
  <ignoredErrors>
    <ignoredError sqref="N12:O12 F33 E34:G34 E43:G43 E93:G93 F41:F42 E62:G62 F59:F61 E134:G134 E216:G216 F214 N20:O20 N21:O21 K34:L34 K43:L43 K93:L93 K62:L62 K134:L134 K216:L216 N62:O62 N216:O216 Q62:R62 Q216:R216 T62:U62 T216:U216 W62:X62 W216:X216 Z62:AA62 Z216:AA216 AC62:AD62 AC216:AD216 AF62:AG62 AF216:AG216 AI62:AJ62 AI216:AJ216 AL62:AM62 AL216:AM216 AO62:AP62 AO216:AP216 AR62:AS62 AR216:AS216 AU62:AY62 AU216:AY216 F177:F187 F198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편성통계(학과미작성)</vt:lpstr>
      <vt:lpstr>편성표(학과작성)</vt:lpstr>
      <vt:lpstr>'편성통계(학과미작성)'!Print_Area</vt:lpstr>
      <vt:lpstr>'편성표(학과작성)'!Print_Area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유대준</cp:lastModifiedBy>
  <cp:lastPrinted>2020-01-10T00:35:01Z</cp:lastPrinted>
  <dcterms:created xsi:type="dcterms:W3CDTF">2015-10-20T10:48:04Z</dcterms:created>
  <dcterms:modified xsi:type="dcterms:W3CDTF">2020-02-03T02:14:10Z</dcterms:modified>
</cp:coreProperties>
</file>